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26" windowWidth="17370" windowHeight="10890" activeTab="1"/>
  </bookViews>
  <sheets>
    <sheet name="Résultats " sheetId="1" r:id="rId1"/>
    <sheet name="Saisie" sheetId="2" r:id="rId2"/>
  </sheets>
  <definedNames>
    <definedName name="_xlnm.Print_Area" localSheetId="0">'Résultats '!$A$1:$R$39</definedName>
    <definedName name="_xlnm.Print_Area" localSheetId="1">'Saisie'!$A$1:$S$9</definedName>
  </definedNames>
  <calcPr fullCalcOnLoad="1"/>
</workbook>
</file>

<file path=xl/sharedStrings.xml><?xml version="1.0" encoding="utf-8"?>
<sst xmlns="http://schemas.openxmlformats.org/spreadsheetml/2006/main" count="522" uniqueCount="496">
  <si>
    <t>Inscrits</t>
  </si>
  <si>
    <t xml:space="preserve">Votants </t>
  </si>
  <si>
    <t>Abstentions</t>
  </si>
  <si>
    <t>Exprimés</t>
  </si>
  <si>
    <t>Nuls</t>
  </si>
  <si>
    <t>Quotient électoral</t>
  </si>
  <si>
    <t>Nombre de sièges à pourvoir</t>
  </si>
  <si>
    <t xml:space="preserve"> </t>
  </si>
  <si>
    <t>Moyenne</t>
  </si>
  <si>
    <t>Premier tour</t>
  </si>
  <si>
    <t>2ème tour</t>
  </si>
  <si>
    <t>3ème tour</t>
  </si>
  <si>
    <t>4ème tour</t>
  </si>
  <si>
    <t>Nombre d'élus</t>
  </si>
  <si>
    <t>5ème tour</t>
  </si>
  <si>
    <t>6ème tour</t>
  </si>
  <si>
    <t>7ème tour</t>
  </si>
  <si>
    <t>8ème tour</t>
  </si>
  <si>
    <t>Comité Technique Ministériel</t>
  </si>
  <si>
    <t>9ème tour</t>
  </si>
  <si>
    <t>10ème tour</t>
  </si>
  <si>
    <t>Comité Technique Local</t>
  </si>
  <si>
    <t>CGT</t>
  </si>
  <si>
    <t>CFDT</t>
  </si>
  <si>
    <t>FO</t>
  </si>
  <si>
    <t>FSU</t>
  </si>
  <si>
    <t>CGC</t>
  </si>
  <si>
    <t>FGAF</t>
  </si>
  <si>
    <t>Solidaires</t>
  </si>
  <si>
    <t>010</t>
  </si>
  <si>
    <t xml:space="preserve">DDFIP AIN   </t>
  </si>
  <si>
    <t>dep001</t>
  </si>
  <si>
    <t>DDFIP AIN    : dep001.xls</t>
  </si>
  <si>
    <t>020</t>
  </si>
  <si>
    <t xml:space="preserve">DDFIP AISNE   </t>
  </si>
  <si>
    <t>dep002</t>
  </si>
  <si>
    <t>DDFIP AISNE    : dep002.xls</t>
  </si>
  <si>
    <t>030</t>
  </si>
  <si>
    <t xml:space="preserve">DDFIP ALLIER   </t>
  </si>
  <si>
    <t>dep003</t>
  </si>
  <si>
    <t>DDFIP ALLIER    : dep003.xls</t>
  </si>
  <si>
    <t>040</t>
  </si>
  <si>
    <t xml:space="preserve">DDFIP ALPES-HTE-PROV   </t>
  </si>
  <si>
    <t>dep004</t>
  </si>
  <si>
    <t>DDFIP ALPES-HTE-PROV    : dep004.xls</t>
  </si>
  <si>
    <t>050</t>
  </si>
  <si>
    <t xml:space="preserve">DDFIP HAUTES-ALPES   </t>
  </si>
  <si>
    <t>dep005</t>
  </si>
  <si>
    <t>DDFIP HAUTES-ALPES    : dep005.xls</t>
  </si>
  <si>
    <t>060</t>
  </si>
  <si>
    <t xml:space="preserve">DDFIP ALPES-MARITIMES   </t>
  </si>
  <si>
    <t>dep006</t>
  </si>
  <si>
    <t>DDFIP ALPES-MARITIMES    : dep006.xls</t>
  </si>
  <si>
    <t>070</t>
  </si>
  <si>
    <t xml:space="preserve">DDFIP ARDECHE   </t>
  </si>
  <si>
    <t>dep007</t>
  </si>
  <si>
    <t>DDFIP ARDECHE    : dep007.xls</t>
  </si>
  <si>
    <t>080</t>
  </si>
  <si>
    <t xml:space="preserve">DDFIP ARDENNES   </t>
  </si>
  <si>
    <t>dep008</t>
  </si>
  <si>
    <t>DDFIP ARDENNES    : dep008.xls</t>
  </si>
  <si>
    <t>090</t>
  </si>
  <si>
    <t xml:space="preserve">DDFIP ARIEGE   </t>
  </si>
  <si>
    <t>dep009</t>
  </si>
  <si>
    <t>DDFIP ARIEGE    : dep009.xls</t>
  </si>
  <si>
    <t xml:space="preserve">DDFIP AUBE   </t>
  </si>
  <si>
    <t>dep010</t>
  </si>
  <si>
    <t>DDFIP AUBE    : dep010.xls</t>
  </si>
  <si>
    <t xml:space="preserve">DDFIP AUDE   </t>
  </si>
  <si>
    <t>dep011</t>
  </si>
  <si>
    <t>DDFIP AUDE    : dep011.xls</t>
  </si>
  <si>
    <t xml:space="preserve">DDFIP AVEYRON   </t>
  </si>
  <si>
    <t>dep012</t>
  </si>
  <si>
    <t>DDFIP AVEYRON    : dep012.xls</t>
  </si>
  <si>
    <t xml:space="preserve">DRFIP BOUCH.-DU-RHONE   </t>
  </si>
  <si>
    <t>dep013</t>
  </si>
  <si>
    <t>DRFIP BOUCH.-DU-RHONE    : dep013.xls</t>
  </si>
  <si>
    <t xml:space="preserve">DRFIP CALVADOS   </t>
  </si>
  <si>
    <t>dep014</t>
  </si>
  <si>
    <t>DRFIP CALVADOS    : dep014.xls</t>
  </si>
  <si>
    <t xml:space="preserve">DDIFP CANTAL   </t>
  </si>
  <si>
    <t>dep015</t>
  </si>
  <si>
    <t>DDIFP CANTAL    : dep015.xls</t>
  </si>
  <si>
    <t xml:space="preserve">DDFIP CHARENTE   </t>
  </si>
  <si>
    <t>dep016</t>
  </si>
  <si>
    <t>DDFIP CHARENTE    : dep016.xls</t>
  </si>
  <si>
    <t xml:space="preserve">DDFIP CHARENTE-MARIT   </t>
  </si>
  <si>
    <t>dep017</t>
  </si>
  <si>
    <t>DDFIP CHARENTE-MARIT    : dep017.xls</t>
  </si>
  <si>
    <t xml:space="preserve">DDFIP CHER   </t>
  </si>
  <si>
    <t>dep018</t>
  </si>
  <si>
    <t>DDFIP CHER    : dep018.xls</t>
  </si>
  <si>
    <t xml:space="preserve">DDFIP CORREZE   </t>
  </si>
  <si>
    <t>dep019</t>
  </si>
  <si>
    <t>DDFIP CORREZE    : dep019.xls</t>
  </si>
  <si>
    <t xml:space="preserve">DRFIP COTE D'OR  </t>
  </si>
  <si>
    <t>dep021</t>
  </si>
  <si>
    <t>DRFIP COTE D'OR   : dep021.xls</t>
  </si>
  <si>
    <t xml:space="preserve">DDFIP COTES-D'ARMOR   </t>
  </si>
  <si>
    <t>dep022</t>
  </si>
  <si>
    <t>DDFIP COTES-D'ARMOR    : dep022.xls</t>
  </si>
  <si>
    <t xml:space="preserve">DDFIP CREUSE   </t>
  </si>
  <si>
    <t>dep023</t>
  </si>
  <si>
    <t>DDFIP CREUSE    : dep023.xls</t>
  </si>
  <si>
    <t xml:space="preserve">DDFIP DORDOGNE   </t>
  </si>
  <si>
    <t>dep024</t>
  </si>
  <si>
    <t>DDFIP DORDOGNE    : dep024.xls</t>
  </si>
  <si>
    <t xml:space="preserve">DRFIP DOUBS   </t>
  </si>
  <si>
    <t>dep025</t>
  </si>
  <si>
    <t>DRFIP DOUBS    : dep025.xls</t>
  </si>
  <si>
    <t xml:space="preserve">DDFIP DROME   </t>
  </si>
  <si>
    <t>dep026</t>
  </si>
  <si>
    <t>DDFIP DROME    : dep026.xls</t>
  </si>
  <si>
    <t xml:space="preserve">DDFIP EURE   </t>
  </si>
  <si>
    <t>dep027</t>
  </si>
  <si>
    <t>DDFIP EURE    : dep027.xls</t>
  </si>
  <si>
    <t xml:space="preserve">DDFIP EURE-ET-LOIR   </t>
  </si>
  <si>
    <t>dep028</t>
  </si>
  <si>
    <t>DDFIP EURE-ET-LOIR    : dep028.xls</t>
  </si>
  <si>
    <t xml:space="preserve">DDFIP FINISTERE   </t>
  </si>
  <si>
    <t>dep029</t>
  </si>
  <si>
    <t>DDFIP FINISTERE    : dep029.xls</t>
  </si>
  <si>
    <t>2A0</t>
  </si>
  <si>
    <t xml:space="preserve">DRFIP CORSE-DU-SUD   </t>
  </si>
  <si>
    <t>dep02A</t>
  </si>
  <si>
    <t>DRFIP CORSE-DU-SUD    : dep02A.xls</t>
  </si>
  <si>
    <t>2B0</t>
  </si>
  <si>
    <t xml:space="preserve">DDFIP HAUTE-CORSE   </t>
  </si>
  <si>
    <t>dep02B</t>
  </si>
  <si>
    <t>DDFIP HAUTE-CORSE    : dep02B.xls</t>
  </si>
  <si>
    <t xml:space="preserve">DDFIP GARD   </t>
  </si>
  <si>
    <t>dep030</t>
  </si>
  <si>
    <t>DDFIP GARD    : dep030.xls</t>
  </si>
  <si>
    <t xml:space="preserve">DRFIP HAUTE-GARONNE   </t>
  </si>
  <si>
    <t>dep031</t>
  </si>
  <si>
    <t>DRFIP HAUTE-GARONNE    : dep031.xls</t>
  </si>
  <si>
    <t xml:space="preserve">DDFIP GERS   </t>
  </si>
  <si>
    <t>dep032</t>
  </si>
  <si>
    <t>DDFIP GERS    : dep032.xls</t>
  </si>
  <si>
    <t xml:space="preserve">DRFIP GIRONDE   </t>
  </si>
  <si>
    <t>dep033</t>
  </si>
  <si>
    <t>DRFIP GIRONDE    : dep033.xls</t>
  </si>
  <si>
    <t xml:space="preserve">DRFIP HERAULT   </t>
  </si>
  <si>
    <t>dep034</t>
  </si>
  <si>
    <t>DRFIP HERAULT    : dep034.xls</t>
  </si>
  <si>
    <t xml:space="preserve">DDFIP ILLE-VILAINE   </t>
  </si>
  <si>
    <t>dep035</t>
  </si>
  <si>
    <t>DDFIP ILLE-VILAINE    : dep035.xls</t>
  </si>
  <si>
    <t xml:space="preserve">DDFIP INDRE   </t>
  </si>
  <si>
    <t>dep036</t>
  </si>
  <si>
    <t>DDFIP INDRE    : dep036.xls</t>
  </si>
  <si>
    <t xml:space="preserve">DDFIP INDRE-ET-LOIRE   </t>
  </si>
  <si>
    <t>dep037</t>
  </si>
  <si>
    <t>DDFIP INDRE-ET-LOIRE    : dep037.xls</t>
  </si>
  <si>
    <t xml:space="preserve">DDFIP ISERE   </t>
  </si>
  <si>
    <t>dep038</t>
  </si>
  <si>
    <t>DDFIP ISERE    : dep038.xls</t>
  </si>
  <si>
    <t xml:space="preserve">DDFIP JURA   </t>
  </si>
  <si>
    <t>dep039</t>
  </si>
  <si>
    <t>DDFIP JURA    : dep039.xls</t>
  </si>
  <si>
    <t xml:space="preserve">DDFIP LANDES   </t>
  </si>
  <si>
    <t>dep040</t>
  </si>
  <si>
    <t>DDFIP LANDES    : dep040.xls</t>
  </si>
  <si>
    <t xml:space="preserve">DDFIP LOIR-ET-CHER   </t>
  </si>
  <si>
    <t>dep041</t>
  </si>
  <si>
    <t>DDFIP LOIR-ET-CHER    : dep041.xls</t>
  </si>
  <si>
    <t xml:space="preserve">DDFIP LOIRE   </t>
  </si>
  <si>
    <t>dep042</t>
  </si>
  <si>
    <t>DDFIP LOIRE    : dep042.xls</t>
  </si>
  <si>
    <t xml:space="preserve">DDFIP HAUTE-LOIRE   </t>
  </si>
  <si>
    <t>dep043</t>
  </si>
  <si>
    <t>DDFIP HAUTE-LOIRE    : dep043.xls</t>
  </si>
  <si>
    <t xml:space="preserve">DRFIP LOIRE-ATLANTIQ.   </t>
  </si>
  <si>
    <t>dep044</t>
  </si>
  <si>
    <t>DRFIP LOIRE-ATLANTIQ.    : dep044.xls</t>
  </si>
  <si>
    <t xml:space="preserve">DRFIP LOIRET   </t>
  </si>
  <si>
    <t>dep045</t>
  </si>
  <si>
    <t>DRFIP LOIRET    : dep045.xls</t>
  </si>
  <si>
    <t xml:space="preserve">DDFIP LOT   </t>
  </si>
  <si>
    <t>dep046</t>
  </si>
  <si>
    <t>DDFIP LOT    : dep046.xls</t>
  </si>
  <si>
    <t xml:space="preserve">DDFIP LOT-ET-GARONNE   </t>
  </si>
  <si>
    <t>dep047</t>
  </si>
  <si>
    <t>DDFIP LOT-ET-GARONNE    : dep047.xls</t>
  </si>
  <si>
    <t xml:space="preserve">DDFIP LOZERE   </t>
  </si>
  <si>
    <t>dep048</t>
  </si>
  <si>
    <t>DDFIP LOZERE    : dep048.xls</t>
  </si>
  <si>
    <t xml:space="preserve">DDFIP MAINE-ET-LOIRE   </t>
  </si>
  <si>
    <t>dep049</t>
  </si>
  <si>
    <t>DDFIP MAINE-ET-LOIRE    : dep049.xls</t>
  </si>
  <si>
    <t xml:space="preserve">DDFIP MANCHE   </t>
  </si>
  <si>
    <t>dep050</t>
  </si>
  <si>
    <t>DDFIP MANCHE    : dep050.xls</t>
  </si>
  <si>
    <t xml:space="preserve">DRFIP MARNE   </t>
  </si>
  <si>
    <t>dep051</t>
  </si>
  <si>
    <t>DRFIP MARNE    : dep051.xls</t>
  </si>
  <si>
    <t xml:space="preserve">DDFIP HAUTE-MARNE   </t>
  </si>
  <si>
    <t>dep052</t>
  </si>
  <si>
    <t>DDFIP HAUTE-MARNE    : dep052.xls</t>
  </si>
  <si>
    <t xml:space="preserve">DDFIP MAYENNE   </t>
  </si>
  <si>
    <t>dep053</t>
  </si>
  <si>
    <t>DDFIP MAYENNE    : dep053.xls</t>
  </si>
  <si>
    <t xml:space="preserve">DDFIP MEURTHE-MOSEL.   </t>
  </si>
  <si>
    <t>dep054</t>
  </si>
  <si>
    <t>DDFIP MEURTHE-MOSEL.    : dep054.xls</t>
  </si>
  <si>
    <t xml:space="preserve">DDFIP MEUSE   </t>
  </si>
  <si>
    <t>dep055</t>
  </si>
  <si>
    <t>DDFIP MEUSE    : dep055.xls</t>
  </si>
  <si>
    <t xml:space="preserve">DDFIP MORBIHAN   </t>
  </si>
  <si>
    <t>dep056</t>
  </si>
  <si>
    <t>DDFIP MORBIHAN    : dep056.xls</t>
  </si>
  <si>
    <t xml:space="preserve">DRFIP MOSELLE   </t>
  </si>
  <si>
    <t>dep057</t>
  </si>
  <si>
    <t>DRFIP MOSELLE    : dep057.xls</t>
  </si>
  <si>
    <t xml:space="preserve">DDFIP NIEVRE   </t>
  </si>
  <si>
    <t>dep058</t>
  </si>
  <si>
    <t>DDFIP NIEVRE    : dep058.xls</t>
  </si>
  <si>
    <t xml:space="preserve">DRFIP NORD   </t>
  </si>
  <si>
    <t>dep059</t>
  </si>
  <si>
    <t>DRFIP NORD    : dep059.xls</t>
  </si>
  <si>
    <t xml:space="preserve">DDFIP OISE   </t>
  </si>
  <si>
    <t>dep060</t>
  </si>
  <si>
    <t>DDFIP OISE    : dep060.xls</t>
  </si>
  <si>
    <t xml:space="preserve">DDFIP ORNE   </t>
  </si>
  <si>
    <t>dep061</t>
  </si>
  <si>
    <t>DDFIP ORNE    : dep061.xls</t>
  </si>
  <si>
    <t xml:space="preserve">DDFIP PAS-DE-CALAIS   </t>
  </si>
  <si>
    <t>dep062</t>
  </si>
  <si>
    <t>DDFIP PAS-DE-CALAIS    : dep062.xls</t>
  </si>
  <si>
    <t xml:space="preserve">DRFIP PUY-DE-DOME   </t>
  </si>
  <si>
    <t>dep063</t>
  </si>
  <si>
    <t>DRFIP PUY-DE-DOME    : dep063.xls</t>
  </si>
  <si>
    <t xml:space="preserve">DDFIP PYRENEES-ATL.   </t>
  </si>
  <si>
    <t>dep064</t>
  </si>
  <si>
    <t>DDFIP PYRENEES-ATL.    : dep064.xls</t>
  </si>
  <si>
    <t xml:space="preserve">DDFIP HTES-PYRENEES   </t>
  </si>
  <si>
    <t>dep065</t>
  </si>
  <si>
    <t>DDFIP HTES-PYRENEES    : dep065.xls</t>
  </si>
  <si>
    <t xml:space="preserve">DDFIP PYRENEES-ORIEN   </t>
  </si>
  <si>
    <t>dep066</t>
  </si>
  <si>
    <t>DDFIP PYRENEES-ORIEN    : dep066.xls</t>
  </si>
  <si>
    <t xml:space="preserve">DRFIP BAS-RHIN   </t>
  </si>
  <si>
    <t>dep067</t>
  </si>
  <si>
    <t>DRFIP BAS-RHIN    : dep067.xls</t>
  </si>
  <si>
    <t xml:space="preserve">DDFIP HAUT-RHIN   </t>
  </si>
  <si>
    <t>dep068</t>
  </si>
  <si>
    <t>DDFIP HAUT-RHIN    : dep068.xls</t>
  </si>
  <si>
    <t xml:space="preserve">DRFIP RHONE   </t>
  </si>
  <si>
    <t>dep069</t>
  </si>
  <si>
    <t>DRFIP RHONE    : dep069.xls</t>
  </si>
  <si>
    <t xml:space="preserve">DDFIP HAUTE-SAONE   </t>
  </si>
  <si>
    <t>dep070</t>
  </si>
  <si>
    <t>DDFIP HAUTE-SAONE    : dep070.xls</t>
  </si>
  <si>
    <t xml:space="preserve">DDFIP SAONE-ET-LOIRE   </t>
  </si>
  <si>
    <t>dep071</t>
  </si>
  <si>
    <t>DDFIP SAONE-ET-LOIRE    : dep071.xls</t>
  </si>
  <si>
    <t xml:space="preserve">DDFIP SARTHE   </t>
  </si>
  <si>
    <t>dep072</t>
  </si>
  <si>
    <t>DDFIP SARTHE    : dep072.xls</t>
  </si>
  <si>
    <t xml:space="preserve">DDFIP SAVOIE   </t>
  </si>
  <si>
    <t>dep073</t>
  </si>
  <si>
    <t>DDFIP SAVOIE    : dep073.xls</t>
  </si>
  <si>
    <t xml:space="preserve">DDFIP HAUTE-SAVOIE   </t>
  </si>
  <si>
    <t>dep074</t>
  </si>
  <si>
    <t>DDFIP HAUTE-SAVOIE    : dep074.xls</t>
  </si>
  <si>
    <t xml:space="preserve">DRFIP IDF ET PARIS </t>
  </si>
  <si>
    <t>dep075</t>
  </si>
  <si>
    <t>DRFIP IDF ET PARIS  : dep075.xls</t>
  </si>
  <si>
    <t xml:space="preserve">DRFIP SEINE-MARITIME   </t>
  </si>
  <si>
    <t>dep076</t>
  </si>
  <si>
    <t>DRFIP SEINE-MARITIME    : dep076.xls</t>
  </si>
  <si>
    <t xml:space="preserve">DDFIP SEINE-ET-MARNE   </t>
  </si>
  <si>
    <t>dep077</t>
  </si>
  <si>
    <t>DDFIP SEINE-ET-MARNE    : dep077.xls</t>
  </si>
  <si>
    <t xml:space="preserve">DDFIP YVELINES   </t>
  </si>
  <si>
    <t>dep078</t>
  </si>
  <si>
    <t>DDFIP YVELINES    : dep078.xls</t>
  </si>
  <si>
    <t xml:space="preserve">DDFIP DEUX-SEVRES   </t>
  </si>
  <si>
    <t>dep079</t>
  </si>
  <si>
    <t>DDFIP DEUX-SEVRES    : dep079.xls</t>
  </si>
  <si>
    <t xml:space="preserve">DRFIP SOMME   </t>
  </si>
  <si>
    <t>dep080</t>
  </si>
  <si>
    <t>DRFIP SOMME    : dep080.xls</t>
  </si>
  <si>
    <t xml:space="preserve">DDFIP TARN   </t>
  </si>
  <si>
    <t>dep081</t>
  </si>
  <si>
    <t>DDFIP TARN    : dep081.xls</t>
  </si>
  <si>
    <t xml:space="preserve">DDFIP TARN-GARONNE   </t>
  </si>
  <si>
    <t>dep082</t>
  </si>
  <si>
    <t>DDFIP TARN-GARONNE    : dep082.xls</t>
  </si>
  <si>
    <t xml:space="preserve">DDFIP VAR   </t>
  </si>
  <si>
    <t>dep083</t>
  </si>
  <si>
    <t>DDFIP VAR    : dep083.xls</t>
  </si>
  <si>
    <t xml:space="preserve">DDFIP VAUCLUSE   </t>
  </si>
  <si>
    <t>dep084</t>
  </si>
  <si>
    <t>DDFIP VAUCLUSE    : dep084.xls</t>
  </si>
  <si>
    <t xml:space="preserve">DDFIP VENDEE   </t>
  </si>
  <si>
    <t>dep085</t>
  </si>
  <si>
    <t>DDFIP VENDEE    : dep085.xls</t>
  </si>
  <si>
    <t xml:space="preserve">DRFIP VIENNE   </t>
  </si>
  <si>
    <t>dep086</t>
  </si>
  <si>
    <t>DRFIP VIENNE    : dep086.xls</t>
  </si>
  <si>
    <t xml:space="preserve">DRFIP HAUTE-VIENNE   </t>
  </si>
  <si>
    <t>dep087</t>
  </si>
  <si>
    <t>DRFIP HAUTE-VIENNE    : dep087.xls</t>
  </si>
  <si>
    <t xml:space="preserve">DDFIP VOSGES   </t>
  </si>
  <si>
    <t>dep088</t>
  </si>
  <si>
    <t>DDFIP VOSGES    : dep088.xls</t>
  </si>
  <si>
    <t xml:space="preserve">DDFIP YONNE   </t>
  </si>
  <si>
    <t>dep089</t>
  </si>
  <si>
    <t>DDFIP YONNE    : dep089.xls</t>
  </si>
  <si>
    <t xml:space="preserve">DDFIP T. DE BELFORT </t>
  </si>
  <si>
    <t>dep090</t>
  </si>
  <si>
    <t>DDFIP T. DE BELFORT  : dep090.xls</t>
  </si>
  <si>
    <t xml:space="preserve">DDFIP ESSONNE   </t>
  </si>
  <si>
    <t>dep091</t>
  </si>
  <si>
    <t>DDFIP ESSONNE    : dep091.xls</t>
  </si>
  <si>
    <t xml:space="preserve">DDFIP HTS-DE-SEINE   </t>
  </si>
  <si>
    <t>dep092</t>
  </si>
  <si>
    <t>DDFIP HTS-DE-SEINE    : dep092.xls</t>
  </si>
  <si>
    <t xml:space="preserve">DDFIP SEINE-ST-DENIS   </t>
  </si>
  <si>
    <t>dep093</t>
  </si>
  <si>
    <t>DDFIP SEINE-ST-DENIS    : dep093.xls</t>
  </si>
  <si>
    <t xml:space="preserve">DDFIP VAL-DE-MARNE   </t>
  </si>
  <si>
    <t>dep094</t>
  </si>
  <si>
    <t>DDFIP VAL-DE-MARNE    : dep094.xls</t>
  </si>
  <si>
    <t xml:space="preserve">DDFIP VAL-D'OISE   </t>
  </si>
  <si>
    <t>dep095</t>
  </si>
  <si>
    <t>DDFIP VAL-D'OISE    : dep095.xls</t>
  </si>
  <si>
    <t xml:space="preserve">DRFIP GUADELOUPE   </t>
  </si>
  <si>
    <t>dep971</t>
  </si>
  <si>
    <t>DRFIP GUADELOUPE    : dep971.xls</t>
  </si>
  <si>
    <t xml:space="preserve">DRFIP MARTINIQUE   </t>
  </si>
  <si>
    <t>dep972</t>
  </si>
  <si>
    <t>DRFIP MARTINIQUE    : dep972.xls</t>
  </si>
  <si>
    <t xml:space="preserve">DRFIP GUYANE   </t>
  </si>
  <si>
    <t>dep973</t>
  </si>
  <si>
    <t>DRFIP GUYANE    : dep973.xls</t>
  </si>
  <si>
    <t xml:space="preserve">DRFIP LA REUNION  </t>
  </si>
  <si>
    <t>dep974</t>
  </si>
  <si>
    <t>DRFIP LA REUNION   : dep974.xls</t>
  </si>
  <si>
    <t xml:space="preserve">DDFIP MAYOTTE   </t>
  </si>
  <si>
    <t>dep976</t>
  </si>
  <si>
    <t>DDFIP MAYOTTE    : dep976.xls</t>
  </si>
  <si>
    <t xml:space="preserve">NOUVELLE CALEDONIE   </t>
  </si>
  <si>
    <t>dep988</t>
  </si>
  <si>
    <t>NOUVELLE CALEDONIE    : dep988.xls</t>
  </si>
  <si>
    <t xml:space="preserve">POLYNESIE FRANC   </t>
  </si>
  <si>
    <t>A15</t>
  </si>
  <si>
    <t xml:space="preserve">SDNC    </t>
  </si>
  <si>
    <t>depA15</t>
  </si>
  <si>
    <t>SDNC     : depA15.xls</t>
  </si>
  <si>
    <t>A20</t>
  </si>
  <si>
    <t xml:space="preserve">DVNI    </t>
  </si>
  <si>
    <t>depA20</t>
  </si>
  <si>
    <t>DVNI     : depA20.xls</t>
  </si>
  <si>
    <t>A30</t>
  </si>
  <si>
    <t xml:space="preserve">DNID    </t>
  </si>
  <si>
    <t>depA30</t>
  </si>
  <si>
    <t>DNID     : depA30.xls</t>
  </si>
  <si>
    <t>A35</t>
  </si>
  <si>
    <t xml:space="preserve">DNVSF    </t>
  </si>
  <si>
    <t>depA35</t>
  </si>
  <si>
    <t>DNVSF     : depA35.xls</t>
  </si>
  <si>
    <t>A40</t>
  </si>
  <si>
    <t xml:space="preserve">DNEF    </t>
  </si>
  <si>
    <t>depA40</t>
  </si>
  <si>
    <t>DNEF     : depA40.xls</t>
  </si>
  <si>
    <t>A45</t>
  </si>
  <si>
    <t xml:space="preserve">DGE    </t>
  </si>
  <si>
    <t>depA45</t>
  </si>
  <si>
    <t>DGE     : depA45.xls</t>
  </si>
  <si>
    <t>A50</t>
  </si>
  <si>
    <t xml:space="preserve">IMPOTS SERVICE   </t>
  </si>
  <si>
    <t>depA50</t>
  </si>
  <si>
    <t>IMPOTS SERVICE    : depA50.xls</t>
  </si>
  <si>
    <t>A55</t>
  </si>
  <si>
    <t xml:space="preserve">ENFIP    </t>
  </si>
  <si>
    <t>depA55</t>
  </si>
  <si>
    <t>ENFIP     : depA55.xls</t>
  </si>
  <si>
    <t>A80</t>
  </si>
  <si>
    <t xml:space="preserve">D.C.S.T.    </t>
  </si>
  <si>
    <t>depA80</t>
  </si>
  <si>
    <t>D.C.S.T.     : depA80.xls</t>
  </si>
  <si>
    <t>B11</t>
  </si>
  <si>
    <t>depB11</t>
  </si>
  <si>
    <t>DCOFI IDF EST   : depB11.xls</t>
  </si>
  <si>
    <t>B31</t>
  </si>
  <si>
    <t xml:space="preserve">DRESG    </t>
  </si>
  <si>
    <t>depB31</t>
  </si>
  <si>
    <t>DRESG     : depB31.xls</t>
  </si>
  <si>
    <t>B38</t>
  </si>
  <si>
    <t xml:space="preserve">SERVICES CENTRAUX   </t>
  </si>
  <si>
    <t>depB38</t>
  </si>
  <si>
    <t>SERVICES CENTRAUX    : depB38.xls</t>
  </si>
  <si>
    <t>R13</t>
  </si>
  <si>
    <t xml:space="preserve">DCOFI SUD-EST   </t>
  </si>
  <si>
    <t>depR13</t>
  </si>
  <si>
    <t>DCOFI SUD-EST    : depR13.xls</t>
  </si>
  <si>
    <t>R31</t>
  </si>
  <si>
    <t xml:space="preserve">DCOFI SUD-PYRENEES   </t>
  </si>
  <si>
    <t>depR31</t>
  </si>
  <si>
    <t>DCOFI SUD-PYRENEES    : depR31.xls</t>
  </si>
  <si>
    <t>R33</t>
  </si>
  <si>
    <t xml:space="preserve">DCOFI SUD-OUEST   </t>
  </si>
  <si>
    <t>depR33</t>
  </si>
  <si>
    <t>DCOFI SUD-OUEST    : depR33.xls</t>
  </si>
  <si>
    <t>R35</t>
  </si>
  <si>
    <t xml:space="preserve">DCOFI OUEST   </t>
  </si>
  <si>
    <t>depR35</t>
  </si>
  <si>
    <t>DCOFI OUEST    : depR35.xls</t>
  </si>
  <si>
    <t>R45</t>
  </si>
  <si>
    <t xml:space="preserve">DCOFI CENTRE   </t>
  </si>
  <si>
    <t>depR45</t>
  </si>
  <si>
    <t>DCOFI CENTRE    : depR45.xls</t>
  </si>
  <si>
    <t>R54</t>
  </si>
  <si>
    <t xml:space="preserve">DCOFI EST   </t>
  </si>
  <si>
    <t>depR54</t>
  </si>
  <si>
    <t>DCOFI EST    : depR54.xls</t>
  </si>
  <si>
    <t>R59</t>
  </si>
  <si>
    <t xml:space="preserve">DCOFI NORD   </t>
  </si>
  <si>
    <t>depR59</t>
  </si>
  <si>
    <t>DCOFI NORD    : depR59.xls</t>
  </si>
  <si>
    <t>R69</t>
  </si>
  <si>
    <t xml:space="preserve">DCOFI RALPES-BOURGOGN   </t>
  </si>
  <si>
    <t>depR69</t>
  </si>
  <si>
    <t>DCOFI RALPES-BOURGOGN    : depR69.xls</t>
  </si>
  <si>
    <t>TAP</t>
  </si>
  <si>
    <t xml:space="preserve">TG APHP   </t>
  </si>
  <si>
    <t>depTAP</t>
  </si>
  <si>
    <t>TG APHP    : depTAP.xls</t>
  </si>
  <si>
    <t>TGE</t>
  </si>
  <si>
    <t xml:space="preserve">TG ETRANGER   </t>
  </si>
  <si>
    <t>depTGE</t>
  </si>
  <si>
    <t>TG ETRANGER    : depTGE.xls</t>
  </si>
  <si>
    <t>D78</t>
  </si>
  <si>
    <t xml:space="preserve">DISI PARIS-NORMANDIE   </t>
  </si>
  <si>
    <t>depD78</t>
  </si>
  <si>
    <t>DISI PARIS-NORMANDIE    : depD78.xls</t>
  </si>
  <si>
    <t>D77</t>
  </si>
  <si>
    <t xml:space="preserve">DISI PARIS-CHAMPAGNE   </t>
  </si>
  <si>
    <t>depD77</t>
  </si>
  <si>
    <t>DISI PARIS-CHAMPAGNE    : depD77.xls</t>
  </si>
  <si>
    <t>D63</t>
  </si>
  <si>
    <t xml:space="preserve">DISI PAYS DU CENTRE </t>
  </si>
  <si>
    <t>depD63</t>
  </si>
  <si>
    <t>DISI PAYS DU CENTRE  : depD63.xls</t>
  </si>
  <si>
    <t>D67</t>
  </si>
  <si>
    <t xml:space="preserve">DISI EST   </t>
  </si>
  <si>
    <t>depD67</t>
  </si>
  <si>
    <t>DISI EST    : depD67.xls</t>
  </si>
  <si>
    <t>D59</t>
  </si>
  <si>
    <t xml:space="preserve">DISI NORD   </t>
  </si>
  <si>
    <t>depD59</t>
  </si>
  <si>
    <t>DISI NORD    : depD59.xls</t>
  </si>
  <si>
    <t>D44</t>
  </si>
  <si>
    <t xml:space="preserve">DISI OUEST   </t>
  </si>
  <si>
    <t>depD44</t>
  </si>
  <si>
    <t>DISI OUEST    : depD44.xls</t>
  </si>
  <si>
    <t>D69</t>
  </si>
  <si>
    <t xml:space="preserve">DISI RHONE ALPES BOURGOGNE </t>
  </si>
  <si>
    <t>depD69</t>
  </si>
  <si>
    <t>DISI RHONE ALPES BOURGOGNE  : depD69.xls</t>
  </si>
  <si>
    <t>D13</t>
  </si>
  <si>
    <t xml:space="preserve">DISI SUD-EST   </t>
  </si>
  <si>
    <t>depD13</t>
  </si>
  <si>
    <t>DISI SUD-EST    : depD13.xls</t>
  </si>
  <si>
    <t>D33</t>
  </si>
  <si>
    <t xml:space="preserve">DISI SUD-OUEST   </t>
  </si>
  <si>
    <t>depD33</t>
  </si>
  <si>
    <t>DISI SUD-OUEST    : depD33.xls</t>
  </si>
  <si>
    <t>Utilise la liste déroulante      (zoomer pour agrandir)        Enregistrer le fichier comme après les 2 points</t>
  </si>
  <si>
    <t>Feuille saisie : CTM et CTL</t>
  </si>
  <si>
    <t>Feuille résultats : CTM et CTL</t>
  </si>
  <si>
    <t>FGAF-SNAFIP</t>
  </si>
  <si>
    <t>CFDT/     UNSA/    CFTC</t>
  </si>
  <si>
    <t>CGT/          Solidaires</t>
  </si>
  <si>
    <t>FO/CFTC</t>
  </si>
  <si>
    <t>Solidaires/CGT</t>
  </si>
  <si>
    <t>FO/      CFDT</t>
  </si>
  <si>
    <t>UNSA/   CFTC/   CGC</t>
  </si>
  <si>
    <t>UNSA/  CFTC/  CFDT</t>
  </si>
  <si>
    <t>CFTC</t>
  </si>
  <si>
    <t>UNSA/       FGAF-SNAFIP</t>
  </si>
  <si>
    <t>UNSA/     CFTC</t>
  </si>
  <si>
    <t>Solidaires/     CGT/           FO</t>
  </si>
  <si>
    <t>FO/              UNSA/          CFTC</t>
  </si>
  <si>
    <t>987</t>
  </si>
  <si>
    <t>dep987</t>
  </si>
  <si>
    <t>POLYNESIE FRANC    : dep987.xls</t>
  </si>
  <si>
    <t xml:space="preserve">DCOFI IDF  </t>
  </si>
  <si>
    <t>SRE</t>
  </si>
  <si>
    <t>depSRE</t>
  </si>
  <si>
    <t>SRE : depSRE.xls</t>
  </si>
  <si>
    <t>CTL 2014</t>
  </si>
  <si>
    <t>CFE-CGC</t>
  </si>
  <si>
    <t>CTM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</si>
</sst>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0"/>
    </font>
    <font>
      <b/>
      <i/>
      <u val="single"/>
      <sz val="10"/>
      <name val="Arial"/>
      <family val="2"/>
    </font>
    <font>
      <b/>
      <i/>
      <u val="single"/>
      <sz val="1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u val="single"/>
      <sz val="20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double"/>
      <bottom style="mediumDashed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medium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5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left" indent="1"/>
    </xf>
    <xf numFmtId="10" fontId="0" fillId="0" borderId="0" xfId="0" applyNumberForma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0" fontId="0" fillId="35" borderId="0" xfId="0" applyNumberFormat="1" applyFill="1" applyBorder="1" applyAlignment="1">
      <alignment horizontal="left" indent="1"/>
    </xf>
    <xf numFmtId="10" fontId="0" fillId="0" borderId="0" xfId="0" applyNumberFormat="1" applyFill="1" applyBorder="1" applyAlignment="1">
      <alignment horizontal="center"/>
    </xf>
    <xf numFmtId="1" fontId="0" fillId="35" borderId="0" xfId="0" applyNumberFormat="1" applyFill="1" applyBorder="1" applyAlignment="1" applyProtection="1">
      <alignment horizontal="center"/>
      <protection hidden="1"/>
    </xf>
    <xf numFmtId="1" fontId="7" fillId="34" borderId="10" xfId="0" applyNumberFormat="1" applyFont="1" applyFill="1" applyBorder="1" applyAlignment="1">
      <alignment horizontal="center" vertical="center"/>
    </xf>
    <xf numFmtId="10" fontId="7" fillId="34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left" indent="1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10" fontId="6" fillId="0" borderId="10" xfId="0" applyNumberFormat="1" applyFont="1" applyFill="1" applyBorder="1" applyAlignment="1" applyProtection="1">
      <alignment horizontal="left" indent="1"/>
      <protection hidden="1"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0" fontId="6" fillId="33" borderId="11" xfId="0" applyNumberFormat="1" applyFont="1" applyFill="1" applyBorder="1" applyAlignment="1">
      <alignment horizontal="left" indent="1"/>
    </xf>
    <xf numFmtId="10" fontId="6" fillId="33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" fontId="7" fillId="34" borderId="18" xfId="0" applyNumberFormat="1" applyFont="1" applyFill="1" applyBorder="1" applyAlignment="1">
      <alignment horizontal="center" vertical="center"/>
    </xf>
    <xf numFmtId="10" fontId="7" fillId="34" borderId="18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1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>
      <alignment horizontal="center" vertical="center"/>
    </xf>
    <xf numFmtId="10" fontId="7" fillId="34" borderId="11" xfId="0" applyNumberFormat="1" applyFont="1" applyFill="1" applyBorder="1" applyAlignment="1">
      <alignment horizontal="center" vertical="center"/>
    </xf>
    <xf numFmtId="10" fontId="7" fillId="34" borderId="19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horizontal="center" vertical="center" wrapText="1"/>
    </xf>
    <xf numFmtId="1" fontId="7" fillId="36" borderId="0" xfId="0" applyNumberFormat="1" applyFont="1" applyFill="1" applyBorder="1" applyAlignment="1">
      <alignment horizontal="center" vertical="center"/>
    </xf>
    <xf numFmtId="10" fontId="7" fillId="36" borderId="0" xfId="0" applyNumberFormat="1" applyFont="1" applyFill="1" applyBorder="1" applyAlignment="1">
      <alignment horizontal="center" vertical="center"/>
    </xf>
    <xf numFmtId="10" fontId="7" fillId="36" borderId="0" xfId="0" applyNumberFormat="1" applyFont="1" applyFill="1" applyBorder="1" applyAlignment="1">
      <alignment horizontal="left" indent="1"/>
    </xf>
    <xf numFmtId="10" fontId="7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center"/>
    </xf>
    <xf numFmtId="10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 applyProtection="1">
      <alignment horizontal="center"/>
      <protection hidden="1"/>
    </xf>
    <xf numFmtId="0" fontId="9" fillId="36" borderId="20" xfId="0" applyFont="1" applyFill="1" applyBorder="1" applyAlignment="1">
      <alignment vertical="center"/>
    </xf>
    <xf numFmtId="0" fontId="2" fillId="37" borderId="21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vertical="center"/>
      <protection/>
    </xf>
    <xf numFmtId="0" fontId="2" fillId="37" borderId="23" xfId="0" applyFont="1" applyFill="1" applyBorder="1" applyAlignment="1" applyProtection="1">
      <alignment vertical="center"/>
      <protection/>
    </xf>
    <xf numFmtId="0" fontId="2" fillId="37" borderId="24" xfId="0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3" fillId="37" borderId="26" xfId="0" applyFont="1" applyFill="1" applyBorder="1" applyAlignment="1" applyProtection="1">
      <alignment horizontal="center" vertical="center"/>
      <protection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7" borderId="27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3" fillId="37" borderId="28" xfId="0" applyFont="1" applyFill="1" applyBorder="1" applyAlignment="1" applyProtection="1">
      <alignment horizontal="left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1" fontId="3" fillId="37" borderId="0" xfId="0" applyNumberFormat="1" applyFont="1" applyFill="1" applyBorder="1" applyAlignment="1" applyProtection="1">
      <alignment horizontal="center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1" fontId="3" fillId="37" borderId="24" xfId="0" applyNumberFormat="1" applyFont="1" applyFill="1" applyBorder="1" applyAlignment="1" applyProtection="1">
      <alignment horizontal="center" vertical="center" wrapText="1"/>
      <protection/>
    </xf>
    <xf numFmtId="1" fontId="3" fillId="37" borderId="0" xfId="0" applyNumberFormat="1" applyFont="1" applyFill="1" applyBorder="1" applyAlignment="1" applyProtection="1">
      <alignment horizontal="center" vertical="center" wrapText="1"/>
      <protection/>
    </xf>
    <xf numFmtId="1" fontId="3" fillId="37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center" vertical="center" wrapText="1"/>
      <protection/>
    </xf>
    <xf numFmtId="0" fontId="3" fillId="37" borderId="3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Alignment="1" applyProtection="1">
      <alignment horizontal="center" vertical="center" wrapText="1"/>
      <protection/>
    </xf>
    <xf numFmtId="0" fontId="3" fillId="37" borderId="0" xfId="0" applyFont="1" applyFill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33" borderId="34" xfId="0" applyFont="1" applyFill="1" applyBorder="1" applyAlignment="1">
      <alignment horizontal="center" vertical="center" wrapText="1"/>
    </xf>
    <xf numFmtId="0" fontId="11" fillId="37" borderId="35" xfId="0" applyFont="1" applyFill="1" applyBorder="1" applyAlignment="1" applyProtection="1">
      <alignment horizontal="center" vertical="center" wrapText="1"/>
      <protection/>
    </xf>
    <xf numFmtId="0" fontId="4" fillId="37" borderId="36" xfId="0" applyFont="1" applyFill="1" applyBorder="1" applyAlignment="1" applyProtection="1">
      <alignment horizontal="center" vertical="center" wrapText="1"/>
      <protection/>
    </xf>
    <xf numFmtId="0" fontId="11" fillId="37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0" fontId="3" fillId="37" borderId="37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37" borderId="41" xfId="0" applyFont="1" applyFill="1" applyBorder="1" applyAlignment="1" applyProtection="1">
      <alignment horizontal="center" vertical="center" wrapText="1"/>
      <protection/>
    </xf>
    <xf numFmtId="0" fontId="3" fillId="37" borderId="42" xfId="0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1" fontId="3" fillId="0" borderId="43" xfId="0" applyNumberFormat="1" applyFont="1" applyFill="1" applyBorder="1" applyAlignment="1" applyProtection="1">
      <alignment horizontal="center"/>
      <protection/>
    </xf>
    <xf numFmtId="1" fontId="3" fillId="0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46" xfId="0" applyNumberFormat="1" applyFont="1" applyFill="1" applyBorder="1" applyAlignment="1">
      <alignment horizontal="center" vertical="center" wrapText="1"/>
    </xf>
    <xf numFmtId="10" fontId="7" fillId="33" borderId="47" xfId="0" applyNumberFormat="1" applyFont="1" applyFill="1" applyBorder="1" applyAlignment="1">
      <alignment horizontal="center" vertical="center" wrapText="1"/>
    </xf>
    <xf numFmtId="1" fontId="6" fillId="33" borderId="47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/>
    </xf>
    <xf numFmtId="1" fontId="6" fillId="0" borderId="47" xfId="0" applyNumberFormat="1" applyFont="1" applyFill="1" applyBorder="1" applyAlignment="1" applyProtection="1">
      <alignment horizontal="center"/>
      <protection hidden="1"/>
    </xf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1" fontId="6" fillId="33" borderId="47" xfId="0" applyNumberFormat="1" applyFont="1" applyFill="1" applyBorder="1" applyAlignment="1">
      <alignment horizontal="center"/>
    </xf>
    <xf numFmtId="10" fontId="6" fillId="33" borderId="48" xfId="0" applyNumberFormat="1" applyFont="1" applyFill="1" applyBorder="1" applyAlignment="1">
      <alignment horizontal="center"/>
    </xf>
    <xf numFmtId="1" fontId="7" fillId="33" borderId="51" xfId="0" applyNumberFormat="1" applyFont="1" applyFill="1" applyBorder="1" applyAlignment="1">
      <alignment horizontal="center" vertical="center" wrapText="1"/>
    </xf>
    <xf numFmtId="10" fontId="7" fillId="33" borderId="52" xfId="0" applyNumberFormat="1" applyFont="1" applyFill="1" applyBorder="1" applyAlignment="1">
      <alignment horizontal="center" vertical="center" wrapText="1"/>
    </xf>
    <xf numFmtId="1" fontId="6" fillId="33" borderId="5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>
      <alignment horizontal="center"/>
    </xf>
    <xf numFmtId="1" fontId="6" fillId="33" borderId="52" xfId="0" applyNumberFormat="1" applyFont="1" applyFill="1" applyBorder="1" applyAlignment="1">
      <alignment horizontal="center"/>
    </xf>
    <xf numFmtId="10" fontId="6" fillId="33" borderId="43" xfId="0" applyNumberFormat="1" applyFont="1" applyFill="1" applyBorder="1" applyAlignment="1">
      <alignment horizontal="center"/>
    </xf>
    <xf numFmtId="1" fontId="7" fillId="33" borderId="41" xfId="0" applyNumberFormat="1" applyFont="1" applyFill="1" applyBorder="1" applyAlignment="1">
      <alignment horizontal="center" vertical="center" wrapText="1"/>
    </xf>
    <xf numFmtId="1" fontId="7" fillId="33" borderId="5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/>
    </xf>
    <xf numFmtId="1" fontId="5" fillId="33" borderId="55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zoomScale="75" zoomScaleNormal="75" zoomScalePageLayoutView="0" workbookViewId="0" topLeftCell="A1">
      <selection activeCell="A12" sqref="A12:A37"/>
    </sheetView>
  </sheetViews>
  <sheetFormatPr defaultColWidth="11.421875" defaultRowHeight="12.75"/>
  <cols>
    <col min="1" max="1" width="44.00390625" style="0" customWidth="1"/>
    <col min="2" max="2" width="28.57421875" style="0" bestFit="1" customWidth="1"/>
    <col min="7" max="7" width="13.421875" style="0" bestFit="1" customWidth="1"/>
    <col min="13" max="13" width="13.28125" style="0" customWidth="1"/>
    <col min="17" max="17" width="11.8515625" style="0" customWidth="1"/>
    <col min="18" max="25" width="13.00390625" style="0" customWidth="1"/>
    <col min="26" max="26" width="15.8515625" style="0" hidden="1" customWidth="1"/>
    <col min="27" max="29" width="11.421875" style="0" hidden="1" customWidth="1"/>
    <col min="31" max="31" width="127.57421875" style="0" bestFit="1" customWidth="1"/>
  </cols>
  <sheetData>
    <row r="1" spans="1:14" ht="42" customHeight="1" thickBot="1">
      <c r="A1" s="173" t="s">
        <v>472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38" s="2" customFormat="1" ht="37.5" customHeight="1" thickTop="1">
      <c r="A2" s="129" t="s">
        <v>495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9"/>
      <c r="AA2" s="12"/>
      <c r="AD2" s="79"/>
      <c r="AE2" s="79"/>
      <c r="AF2" s="79"/>
      <c r="AG2" s="79"/>
      <c r="AH2" s="79"/>
      <c r="AI2" s="79"/>
      <c r="AJ2" s="79"/>
      <c r="AK2" s="79"/>
      <c r="AL2" s="79"/>
    </row>
    <row r="3" spans="1:38" s="23" customFormat="1" ht="80.25" customHeight="1">
      <c r="A3" s="120" t="str">
        <f>Saisie!A3</f>
        <v>Utilise la liste déroulante      (zoomer pour agrandir)        Enregistrer le fichier comme après les 2 points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tr">
        <f>Saisie!H3</f>
        <v>CGT</v>
      </c>
      <c r="H3" s="27" t="str">
        <f>Saisie!I3</f>
        <v>CFDT</v>
      </c>
      <c r="I3" s="27" t="str">
        <f>Saisie!J3</f>
        <v>UNSA/     CFTC</v>
      </c>
      <c r="J3" s="27" t="str">
        <f>Saisie!K3</f>
        <v>FSU</v>
      </c>
      <c r="K3" s="27" t="str">
        <f>Saisie!L3</f>
        <v>FO</v>
      </c>
      <c r="L3" s="27" t="str">
        <f>Saisie!M3</f>
        <v>CFE-CGC</v>
      </c>
      <c r="M3" s="27" t="str">
        <f>Saisie!N3</f>
        <v>FGAF</v>
      </c>
      <c r="N3" s="28" t="str">
        <f>Saisie!O3</f>
        <v>Solidaires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AA3" s="24"/>
      <c r="AD3" s="73"/>
      <c r="AE3" s="73"/>
      <c r="AF3" s="73"/>
      <c r="AG3" s="73"/>
      <c r="AH3" s="73"/>
      <c r="AI3" s="73"/>
      <c r="AJ3" s="73"/>
      <c r="AK3" s="73"/>
      <c r="AL3" s="73"/>
    </row>
    <row r="4" spans="1:38" s="3" customFormat="1" ht="42" customHeight="1">
      <c r="A4" s="167" t="str">
        <f>Saisie!A5</f>
        <v>Comité Technique Ministériel</v>
      </c>
      <c r="B4" s="25">
        <f>Saisie!C5</f>
        <v>413</v>
      </c>
      <c r="C4" s="34">
        <f>Saisie!D5</f>
        <v>368</v>
      </c>
      <c r="D4" s="34">
        <f>Saisie!E5</f>
        <v>45</v>
      </c>
      <c r="E4" s="34">
        <f>Saisie!F5</f>
        <v>343</v>
      </c>
      <c r="F4" s="34">
        <f>Saisie!G5</f>
        <v>25</v>
      </c>
      <c r="G4" s="34">
        <f>Saisie!H5</f>
        <v>118</v>
      </c>
      <c r="H4" s="34">
        <f>Saisie!I5</f>
        <v>44</v>
      </c>
      <c r="I4" s="34">
        <f>Saisie!J5</f>
        <v>9</v>
      </c>
      <c r="J4" s="34">
        <f>Saisie!K5</f>
        <v>9</v>
      </c>
      <c r="K4" s="34">
        <f>Saisie!L5</f>
        <v>6</v>
      </c>
      <c r="L4" s="34">
        <f>Saisie!M5</f>
        <v>6</v>
      </c>
      <c r="M4" s="34">
        <f>Saisie!N5</f>
        <v>5</v>
      </c>
      <c r="N4" s="60">
        <f>Saisie!O5</f>
        <v>146</v>
      </c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1">
        <f>SUM(G4:R4)</f>
        <v>343</v>
      </c>
      <c r="AA4" s="6"/>
      <c r="AD4" s="79"/>
      <c r="AE4" s="79"/>
      <c r="AF4" s="79"/>
      <c r="AG4" s="79"/>
      <c r="AH4" s="79"/>
      <c r="AI4" s="79"/>
      <c r="AJ4" s="79"/>
      <c r="AK4" s="79"/>
      <c r="AL4" s="79"/>
    </row>
    <row r="5" spans="1:38" s="2" customFormat="1" ht="15">
      <c r="A5" s="167"/>
      <c r="B5" s="2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61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26">
        <f>SUM(G5:R5)</f>
        <v>0</v>
      </c>
      <c r="AA5" s="1"/>
      <c r="AD5" s="79"/>
      <c r="AE5" s="79"/>
      <c r="AF5" s="79"/>
      <c r="AG5" s="79"/>
      <c r="AH5" s="79"/>
      <c r="AI5" s="79"/>
      <c r="AJ5" s="79"/>
      <c r="AK5" s="79"/>
      <c r="AL5" s="79"/>
    </row>
    <row r="6" spans="1:38" s="2" customFormat="1" ht="30" customHeight="1">
      <c r="A6" s="167"/>
      <c r="B6" s="25"/>
      <c r="C6" s="35">
        <f>C4/B4</f>
        <v>0.8910411622276029</v>
      </c>
      <c r="D6" s="35">
        <f>D4/B4</f>
        <v>0.1089588377723971</v>
      </c>
      <c r="E6" s="35">
        <f>E4/C4</f>
        <v>0.9320652173913043</v>
      </c>
      <c r="F6" s="35">
        <f>F4/C4</f>
        <v>0.06793478260869565</v>
      </c>
      <c r="G6" s="35">
        <f>G4/E4</f>
        <v>0.34402332361516036</v>
      </c>
      <c r="H6" s="35">
        <f>H4/E4</f>
        <v>0.1282798833819242</v>
      </c>
      <c r="I6" s="35">
        <f>I4/E4</f>
        <v>0.026239067055393587</v>
      </c>
      <c r="J6" s="35">
        <f>J4/E4</f>
        <v>0.026239067055393587</v>
      </c>
      <c r="K6" s="35">
        <f>K4/E4</f>
        <v>0.01749271137026239</v>
      </c>
      <c r="L6" s="35">
        <f>L4/E4</f>
        <v>0.01749271137026239</v>
      </c>
      <c r="M6" s="35">
        <f>M4/E4</f>
        <v>0.014577259475218658</v>
      </c>
      <c r="N6" s="61">
        <f>N4/E4</f>
        <v>0.42565597667638483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26"/>
      <c r="AA6" s="1"/>
      <c r="AD6" s="79"/>
      <c r="AE6" s="79"/>
      <c r="AF6" s="79"/>
      <c r="AG6" s="79"/>
      <c r="AH6" s="79"/>
      <c r="AI6" s="79"/>
      <c r="AJ6" s="79"/>
      <c r="AK6" s="79"/>
      <c r="AL6" s="79"/>
    </row>
    <row r="7" spans="1:38" s="2" customFormat="1" ht="15.75" thickBot="1">
      <c r="A7" s="168"/>
      <c r="B7" s="69"/>
      <c r="C7" s="70" t="s">
        <v>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6"/>
      <c r="P7" s="77"/>
      <c r="Q7" s="77"/>
      <c r="R7" s="77"/>
      <c r="S7" s="77"/>
      <c r="T7" s="77"/>
      <c r="U7" s="77"/>
      <c r="V7" s="77"/>
      <c r="W7" s="77"/>
      <c r="X7" s="77"/>
      <c r="Y7" s="77"/>
      <c r="Z7" s="11"/>
      <c r="AB7" s="1"/>
      <c r="AD7" s="80"/>
      <c r="AE7" s="79"/>
      <c r="AF7" s="79"/>
      <c r="AG7" s="79"/>
      <c r="AH7" s="79"/>
      <c r="AI7" s="79"/>
      <c r="AJ7" s="79"/>
      <c r="AK7" s="79"/>
      <c r="AL7" s="79"/>
    </row>
    <row r="8" spans="1:38" ht="13.5" thickTop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38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38" s="2" customFormat="1" ht="37.5" customHeight="1" thickBot="1">
      <c r="A10" s="169" t="s">
        <v>493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9"/>
      <c r="AA10" s="12"/>
      <c r="AD10" s="79"/>
      <c r="AE10" s="79"/>
      <c r="AF10" s="79"/>
      <c r="AG10" s="79"/>
      <c r="AH10" s="79"/>
      <c r="AI10" s="79"/>
      <c r="AJ10" s="79"/>
      <c r="AK10" s="79"/>
      <c r="AL10" s="79"/>
    </row>
    <row r="11" spans="1:38" s="17" customFormat="1" ht="76.5" customHeight="1" thickBot="1" thickTop="1">
      <c r="A11" s="121" t="str">
        <f>A3</f>
        <v>Utilise la liste déroulante      (zoomer pour agrandir)        Enregistrer le fichier comme après les 2 points</v>
      </c>
      <c r="B11" s="29" t="s">
        <v>0</v>
      </c>
      <c r="C11" s="29" t="s">
        <v>1</v>
      </c>
      <c r="D11" s="29" t="s">
        <v>2</v>
      </c>
      <c r="E11" s="29" t="s">
        <v>3</v>
      </c>
      <c r="F11" s="29" t="s">
        <v>4</v>
      </c>
      <c r="G11" s="139" t="str">
        <f>Saisie!H7</f>
        <v>CGT</v>
      </c>
      <c r="H11" s="139" t="str">
        <f>Saisie!I7</f>
        <v>FO</v>
      </c>
      <c r="I11" s="139" t="str">
        <f>Saisie!J7</f>
        <v>FSU</v>
      </c>
      <c r="J11" s="139" t="str">
        <f>Saisie!K7</f>
        <v>CFDT</v>
      </c>
      <c r="K11" s="139" t="str">
        <f>Saisie!L7</f>
        <v>CGC</v>
      </c>
      <c r="L11" s="139" t="str">
        <f>Saisie!M7</f>
        <v>UNSA/     CFTC</v>
      </c>
      <c r="M11" s="139" t="str">
        <f>Saisie!N7</f>
        <v>FGAF-SNAFIP</v>
      </c>
      <c r="N11" s="139" t="str">
        <f>Saisie!O7</f>
        <v>Solidaires</v>
      </c>
      <c r="O11" s="139" t="str">
        <f>Saisie!P7</f>
        <v>CFDT/     UNSA/    CFTC</v>
      </c>
      <c r="P11" s="139" t="str">
        <f>Saisie!Q7</f>
        <v>CGT/          Solidaires</v>
      </c>
      <c r="Q11" s="139" t="str">
        <f>Saisie!R7</f>
        <v>Solidaires/     CGT/           FO</v>
      </c>
      <c r="R11" s="140" t="str">
        <f>Saisie!S7</f>
        <v>FO/CFTC</v>
      </c>
      <c r="S11" s="158" t="str">
        <f>Saisie!T7</f>
        <v>FO/              UNSA/          CFTC</v>
      </c>
      <c r="T11" s="158" t="str">
        <f>Saisie!U7</f>
        <v>Solidaires/CGT</v>
      </c>
      <c r="U11" s="158" t="str">
        <f>Saisie!V7</f>
        <v>FO/      CFDT</v>
      </c>
      <c r="V11" s="158" t="str">
        <f>Saisie!W7</f>
        <v>UNSA/   CFTC/   CGC</v>
      </c>
      <c r="W11" s="158" t="str">
        <f>Saisie!X7</f>
        <v>UNSA/  CFTC/  CFDT</v>
      </c>
      <c r="X11" s="158" t="str">
        <f>Saisie!Y7</f>
        <v>CFTC</v>
      </c>
      <c r="Y11" s="152" t="str">
        <f>Saisie!Z7</f>
        <v>UNSA/       FGAF-SNAFIP</v>
      </c>
      <c r="AB11" s="30"/>
      <c r="AD11" s="81"/>
      <c r="AE11" s="81"/>
      <c r="AF11" s="81"/>
      <c r="AG11" s="81"/>
      <c r="AH11" s="81"/>
      <c r="AI11" s="81"/>
      <c r="AJ11" s="81"/>
      <c r="AK11" s="81"/>
      <c r="AL11" s="81"/>
    </row>
    <row r="12" spans="1:38" s="2" customFormat="1" ht="42.75" customHeight="1" thickTop="1">
      <c r="A12" s="170" t="str">
        <f>Saisie!A8</f>
        <v>Comité Technique Local</v>
      </c>
      <c r="B12" s="62">
        <f>Saisie!C8</f>
        <v>413</v>
      </c>
      <c r="C12" s="62">
        <f>Saisie!D8</f>
        <v>369</v>
      </c>
      <c r="D12" s="62">
        <f>Saisie!E8</f>
        <v>71</v>
      </c>
      <c r="E12" s="62">
        <f>Saisie!F8</f>
        <v>342</v>
      </c>
      <c r="F12" s="62">
        <f>Saisie!G8</f>
        <v>27</v>
      </c>
      <c r="G12" s="62">
        <f>Saisie!H8</f>
        <v>132</v>
      </c>
      <c r="H12" s="62">
        <f>Saisie!I8</f>
        <v>0</v>
      </c>
      <c r="I12" s="62">
        <f>Saisie!J8</f>
        <v>0</v>
      </c>
      <c r="J12" s="62">
        <f>Saisie!K8</f>
        <v>56</v>
      </c>
      <c r="K12" s="62">
        <f>Saisie!L8</f>
        <v>0</v>
      </c>
      <c r="L12" s="62">
        <f>Saisie!M8</f>
        <v>0</v>
      </c>
      <c r="M12" s="62">
        <f>Saisie!N8</f>
        <v>0</v>
      </c>
      <c r="N12" s="62">
        <f>Saisie!O8</f>
        <v>154</v>
      </c>
      <c r="O12" s="62">
        <f>Saisie!P8</f>
        <v>0</v>
      </c>
      <c r="P12" s="62">
        <f>Saisie!Q8</f>
        <v>0</v>
      </c>
      <c r="Q12" s="62">
        <f>Saisie!R8</f>
        <v>0</v>
      </c>
      <c r="R12" s="140">
        <f>Saisie!S8</f>
        <v>0</v>
      </c>
      <c r="S12" s="159">
        <f>Saisie!T8</f>
        <v>0</v>
      </c>
      <c r="T12" s="159">
        <f>Saisie!U8</f>
        <v>0</v>
      </c>
      <c r="U12" s="159">
        <f>Saisie!V8</f>
        <v>0</v>
      </c>
      <c r="V12" s="159">
        <f>Saisie!W8</f>
        <v>0</v>
      </c>
      <c r="W12" s="159">
        <f>Saisie!X8</f>
        <v>0</v>
      </c>
      <c r="X12" s="159">
        <f>Saisie!Y8</f>
        <v>0</v>
      </c>
      <c r="Y12" s="152">
        <f>Saisie!Z8</f>
        <v>0</v>
      </c>
      <c r="Z12" s="1"/>
      <c r="AA12" s="1">
        <f>MAX(G12:R12)</f>
        <v>154</v>
      </c>
      <c r="AB12" s="1"/>
      <c r="AD12" s="79"/>
      <c r="AE12" s="79"/>
      <c r="AF12" s="79"/>
      <c r="AG12" s="79"/>
      <c r="AH12" s="79"/>
      <c r="AI12" s="79"/>
      <c r="AJ12" s="79"/>
      <c r="AK12" s="79"/>
      <c r="AL12" s="79"/>
    </row>
    <row r="13" spans="1:38" s="2" customFormat="1" ht="33" customHeight="1">
      <c r="A13" s="171"/>
      <c r="B13" s="63"/>
      <c r="C13" s="64">
        <f>C12/B12</f>
        <v>0.8934624697336562</v>
      </c>
      <c r="D13" s="64">
        <f>D12/B12</f>
        <v>0.17191283292978207</v>
      </c>
      <c r="E13" s="64">
        <f>E12/C12</f>
        <v>0.926829268292683</v>
      </c>
      <c r="F13" s="64">
        <f>F12/C12</f>
        <v>0.07317073170731707</v>
      </c>
      <c r="G13" s="64">
        <f>G12/E12</f>
        <v>0.38596491228070173</v>
      </c>
      <c r="H13" s="64">
        <f>H12/E12</f>
        <v>0</v>
      </c>
      <c r="I13" s="64">
        <f>I12/E12</f>
        <v>0</v>
      </c>
      <c r="J13" s="64">
        <f>J12/E12</f>
        <v>0.16374269005847952</v>
      </c>
      <c r="K13" s="64">
        <f>K12/E12</f>
        <v>0</v>
      </c>
      <c r="L13" s="64">
        <f>L12/E12</f>
        <v>0</v>
      </c>
      <c r="M13" s="64">
        <f>M12/E12</f>
        <v>0</v>
      </c>
      <c r="N13" s="64">
        <f>N12/E12</f>
        <v>0.4502923976608187</v>
      </c>
      <c r="O13" s="64">
        <f>O12/E12</f>
        <v>0</v>
      </c>
      <c r="P13" s="64">
        <f>P12/E12</f>
        <v>0</v>
      </c>
      <c r="Q13" s="64">
        <f>Q12/E12</f>
        <v>0</v>
      </c>
      <c r="R13" s="141">
        <f aca="true" t="shared" si="0" ref="R13:Y13">R12/E12</f>
        <v>0</v>
      </c>
      <c r="S13" s="64">
        <f t="shared" si="0"/>
        <v>0</v>
      </c>
      <c r="T13" s="64">
        <f t="shared" si="0"/>
        <v>0</v>
      </c>
      <c r="U13" s="64" t="e">
        <f t="shared" si="0"/>
        <v>#DIV/0!</v>
      </c>
      <c r="V13" s="64" t="e">
        <f t="shared" si="0"/>
        <v>#DIV/0!</v>
      </c>
      <c r="W13" s="64">
        <f t="shared" si="0"/>
        <v>0</v>
      </c>
      <c r="X13" s="64" t="e">
        <f t="shared" si="0"/>
        <v>#DIV/0!</v>
      </c>
      <c r="Y13" s="153" t="e">
        <f t="shared" si="0"/>
        <v>#DIV/0!</v>
      </c>
      <c r="Z13" s="31"/>
      <c r="AA13" s="1"/>
      <c r="AB13" s="1"/>
      <c r="AC13" s="32">
        <f>SUM(G13:R13)</f>
        <v>1</v>
      </c>
      <c r="AD13" s="79"/>
      <c r="AE13" s="79"/>
      <c r="AF13" s="79"/>
      <c r="AG13" s="79"/>
      <c r="AH13" s="79"/>
      <c r="AI13" s="79"/>
      <c r="AJ13" s="79"/>
      <c r="AK13" s="79"/>
      <c r="AL13" s="79"/>
    </row>
    <row r="14" spans="1:38" s="3" customFormat="1" ht="31.5" customHeight="1">
      <c r="A14" s="171"/>
      <c r="B14" s="65" t="s">
        <v>6</v>
      </c>
      <c r="C14" s="66">
        <f>Saisie!B8</f>
        <v>7</v>
      </c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142"/>
      <c r="S14" s="68"/>
      <c r="T14" s="68"/>
      <c r="U14" s="68"/>
      <c r="V14" s="68"/>
      <c r="W14" s="68"/>
      <c r="X14" s="68"/>
      <c r="Y14" s="154"/>
      <c r="Z14" s="6"/>
      <c r="AB14" s="6"/>
      <c r="AD14" s="79"/>
      <c r="AE14" s="79"/>
      <c r="AF14" s="79"/>
      <c r="AG14" s="79"/>
      <c r="AH14" s="79"/>
      <c r="AI14" s="79"/>
      <c r="AJ14" s="79"/>
      <c r="AK14" s="79"/>
      <c r="AL14" s="79"/>
    </row>
    <row r="15" spans="1:38" s="3" customFormat="1" ht="13.5" customHeight="1" thickBot="1">
      <c r="A15" s="171"/>
      <c r="B15" s="19" t="s">
        <v>5</v>
      </c>
      <c r="C15" s="37">
        <f>E12/C14</f>
        <v>48.857142857142854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43"/>
      <c r="S15" s="37"/>
      <c r="T15" s="37"/>
      <c r="U15" s="37"/>
      <c r="V15" s="37"/>
      <c r="W15" s="37"/>
      <c r="X15" s="37"/>
      <c r="Y15" s="155"/>
      <c r="Z15" s="10"/>
      <c r="AB15" s="6"/>
      <c r="AD15" s="79"/>
      <c r="AE15" s="79"/>
      <c r="AF15" s="79"/>
      <c r="AG15" s="79"/>
      <c r="AH15" s="79"/>
      <c r="AI15" s="79"/>
      <c r="AJ15" s="79"/>
      <c r="AK15" s="79"/>
      <c r="AL15" s="79"/>
    </row>
    <row r="16" spans="1:38" s="8" customFormat="1" ht="18" customHeight="1" hidden="1" thickTop="1">
      <c r="A16" s="171"/>
      <c r="B16" s="20" t="s">
        <v>9</v>
      </c>
      <c r="C16" s="38"/>
      <c r="D16" s="38"/>
      <c r="E16" s="38"/>
      <c r="F16" s="38"/>
      <c r="G16" s="39">
        <f>ROUNDDOWN(G12/C15,0)</f>
        <v>2</v>
      </c>
      <c r="H16" s="39">
        <f>ROUNDDOWN(H12/C15,0)</f>
        <v>0</v>
      </c>
      <c r="I16" s="39">
        <f>ROUNDDOWN(I12/C15,0)</f>
        <v>0</v>
      </c>
      <c r="J16" s="39">
        <f>ROUNDDOWN(J12/C15,0)</f>
        <v>1</v>
      </c>
      <c r="K16" s="39">
        <f>ROUNDDOWN(K12/C15,0)</f>
        <v>0</v>
      </c>
      <c r="L16" s="39">
        <f>ROUNDDOWN(L12/C15,0)</f>
        <v>0</v>
      </c>
      <c r="M16" s="39">
        <f>ROUNDDOWN(M12/C15,0)</f>
        <v>0</v>
      </c>
      <c r="N16" s="39">
        <f>ROUNDDOWN(N12/C15,0)</f>
        <v>3</v>
      </c>
      <c r="O16" s="39">
        <f>ROUNDDOWN(O12/C15,0)</f>
        <v>0</v>
      </c>
      <c r="P16" s="39">
        <f>ROUNDDOWN(P12/C15,0)</f>
        <v>0</v>
      </c>
      <c r="Q16" s="39">
        <f>ROUNDDOWN(Q12/C15,0)</f>
        <v>0</v>
      </c>
      <c r="R16" s="144">
        <f>ROUNDDOWN(R12/$C15,0)</f>
        <v>0</v>
      </c>
      <c r="S16" s="144">
        <f aca="true" t="shared" si="1" ref="S16:Y16">ROUNDDOWN(S12/$C15,0)</f>
        <v>0</v>
      </c>
      <c r="T16" s="144">
        <f t="shared" si="1"/>
        <v>0</v>
      </c>
      <c r="U16" s="144">
        <f t="shared" si="1"/>
        <v>0</v>
      </c>
      <c r="V16" s="144">
        <f t="shared" si="1"/>
        <v>0</v>
      </c>
      <c r="W16" s="144">
        <f t="shared" si="1"/>
        <v>0</v>
      </c>
      <c r="X16" s="144">
        <f t="shared" si="1"/>
        <v>0</v>
      </c>
      <c r="Y16" s="161">
        <f t="shared" si="1"/>
        <v>0</v>
      </c>
      <c r="Z16" s="7"/>
      <c r="AA16" s="5"/>
      <c r="AB16" s="7">
        <f>$C14-(SUM(G16:Y16))</f>
        <v>1</v>
      </c>
      <c r="AD16" s="82"/>
      <c r="AE16" s="82"/>
      <c r="AF16" s="82"/>
      <c r="AG16" s="82"/>
      <c r="AH16" s="82"/>
      <c r="AI16" s="82"/>
      <c r="AJ16" s="82"/>
      <c r="AK16" s="82"/>
      <c r="AL16" s="82"/>
    </row>
    <row r="17" spans="1:38" s="3" customFormat="1" ht="18" customHeight="1" hidden="1">
      <c r="A17" s="171"/>
      <c r="B17" s="15" t="s">
        <v>8</v>
      </c>
      <c r="C17" s="40"/>
      <c r="D17" s="40"/>
      <c r="E17" s="40"/>
      <c r="F17" s="40"/>
      <c r="G17" s="40">
        <f aca="true" t="shared" si="2" ref="G17:R17">G12/(G16+1)</f>
        <v>44</v>
      </c>
      <c r="H17" s="40">
        <f t="shared" si="2"/>
        <v>0</v>
      </c>
      <c r="I17" s="40">
        <f t="shared" si="2"/>
        <v>0</v>
      </c>
      <c r="J17" s="40">
        <f t="shared" si="2"/>
        <v>28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38.5</v>
      </c>
      <c r="O17" s="40">
        <f t="shared" si="2"/>
        <v>0</v>
      </c>
      <c r="P17" s="40">
        <f t="shared" si="2"/>
        <v>0</v>
      </c>
      <c r="Q17" s="40">
        <f t="shared" si="2"/>
        <v>0</v>
      </c>
      <c r="R17" s="145">
        <f t="shared" si="2"/>
        <v>0</v>
      </c>
      <c r="S17" s="40">
        <f aca="true" t="shared" si="3" ref="S17:Y17">S12/(S16+1)</f>
        <v>0</v>
      </c>
      <c r="T17" s="40">
        <f t="shared" si="3"/>
        <v>0</v>
      </c>
      <c r="U17" s="40">
        <f t="shared" si="3"/>
        <v>0</v>
      </c>
      <c r="V17" s="40">
        <f t="shared" si="3"/>
        <v>0</v>
      </c>
      <c r="W17" s="40">
        <f t="shared" si="3"/>
        <v>0</v>
      </c>
      <c r="X17" s="40">
        <f t="shared" si="3"/>
        <v>0</v>
      </c>
      <c r="Y17" s="162">
        <f t="shared" si="3"/>
        <v>0</v>
      </c>
      <c r="Z17" s="7"/>
      <c r="AA17" s="1">
        <f>MAX(G17:Y17)</f>
        <v>44</v>
      </c>
      <c r="AB17" s="7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1:38" s="8" customFormat="1" ht="18" customHeight="1" hidden="1">
      <c r="A18" s="171"/>
      <c r="B18" s="13" t="s">
        <v>10</v>
      </c>
      <c r="C18" s="41"/>
      <c r="D18" s="41"/>
      <c r="E18" s="41"/>
      <c r="F18" s="41"/>
      <c r="G18" s="40">
        <f>IF(AND(AB16&gt;0,G17=AA17),(G16+1),G16)</f>
        <v>3</v>
      </c>
      <c r="H18" s="40">
        <f>IF(AND(AB16&gt;0,H17=AA17),(H16+1),H16)</f>
        <v>0</v>
      </c>
      <c r="I18" s="40">
        <f>IF(AND(AB16&gt;0,I17=AA17),(I16+1),I16)</f>
        <v>0</v>
      </c>
      <c r="J18" s="40">
        <f>IF(AND(AB16&gt;0,J17=AA17),(J16+1),J16)</f>
        <v>1</v>
      </c>
      <c r="K18" s="40">
        <f>IF(AND(AB16&gt;0,K17=AA17),(K16+1),K16)</f>
        <v>0</v>
      </c>
      <c r="L18" s="40">
        <f>IF(AND(AB16&gt;0,L17=AA17),(L16+1),L16)</f>
        <v>0</v>
      </c>
      <c r="M18" s="40">
        <f>IF(AND(AB16&gt;0,M17=AA17),(M16+1),M16)</f>
        <v>0</v>
      </c>
      <c r="N18" s="40">
        <f>IF(AND(AB16&gt;0,N17=AA17),(N16+1),N16)</f>
        <v>3</v>
      </c>
      <c r="O18" s="40">
        <f>IF(AND(AB16&gt;0,O17=AA17),(O16+1),O16)</f>
        <v>0</v>
      </c>
      <c r="P18" s="40">
        <f>IF(AND(AB16&gt;0,P17=AA17),(P16+1),P16)</f>
        <v>0</v>
      </c>
      <c r="Q18" s="40">
        <f>IF(AND(AB16&gt;0,Q17=AA17),(Q16+1),Q16)</f>
        <v>0</v>
      </c>
      <c r="R18" s="145">
        <f>IF(AND($AB16&gt;0,R17=$AA17),(R16+1),R16)</f>
        <v>0</v>
      </c>
      <c r="S18" s="145">
        <f aca="true" t="shared" si="4" ref="S18:Y18">IF(AND($AB16&gt;0,S17=$AA17),(S16+1),S16)</f>
        <v>0</v>
      </c>
      <c r="T18" s="145">
        <f t="shared" si="4"/>
        <v>0</v>
      </c>
      <c r="U18" s="145">
        <f t="shared" si="4"/>
        <v>0</v>
      </c>
      <c r="V18" s="145">
        <f t="shared" si="4"/>
        <v>0</v>
      </c>
      <c r="W18" s="145">
        <f t="shared" si="4"/>
        <v>0</v>
      </c>
      <c r="X18" s="145">
        <f t="shared" si="4"/>
        <v>0</v>
      </c>
      <c r="Y18" s="162">
        <f t="shared" si="4"/>
        <v>0</v>
      </c>
      <c r="Z18" s="7"/>
      <c r="AA18" s="5"/>
      <c r="AB18" s="7">
        <f>$C14-(SUM(G18:Y18))</f>
        <v>0</v>
      </c>
      <c r="AD18" s="82"/>
      <c r="AE18" s="82"/>
      <c r="AF18" s="82"/>
      <c r="AG18" s="82"/>
      <c r="AH18" s="82"/>
      <c r="AI18" s="82"/>
      <c r="AJ18" s="82"/>
      <c r="AK18" s="82"/>
      <c r="AL18" s="82"/>
    </row>
    <row r="19" spans="1:38" s="8" customFormat="1" ht="18" customHeight="1" hidden="1">
      <c r="A19" s="171"/>
      <c r="B19" s="14"/>
      <c r="C19" s="42"/>
      <c r="D19" s="43"/>
      <c r="E19" s="43"/>
      <c r="F19" s="43"/>
      <c r="G19" s="44">
        <f aca="true" t="shared" si="5" ref="G19:R19">G12/(G18+1)</f>
        <v>33</v>
      </c>
      <c r="H19" s="44">
        <f t="shared" si="5"/>
        <v>0</v>
      </c>
      <c r="I19" s="44">
        <f t="shared" si="5"/>
        <v>0</v>
      </c>
      <c r="J19" s="44">
        <f t="shared" si="5"/>
        <v>28</v>
      </c>
      <c r="K19" s="44">
        <f t="shared" si="5"/>
        <v>0</v>
      </c>
      <c r="L19" s="44">
        <f t="shared" si="5"/>
        <v>0</v>
      </c>
      <c r="M19" s="44">
        <f t="shared" si="5"/>
        <v>0</v>
      </c>
      <c r="N19" s="44">
        <f t="shared" si="5"/>
        <v>38.5</v>
      </c>
      <c r="O19" s="44">
        <f t="shared" si="5"/>
        <v>0</v>
      </c>
      <c r="P19" s="44">
        <f t="shared" si="5"/>
        <v>0</v>
      </c>
      <c r="Q19" s="44">
        <f t="shared" si="5"/>
        <v>0</v>
      </c>
      <c r="R19" s="146">
        <f t="shared" si="5"/>
        <v>0</v>
      </c>
      <c r="S19" s="44">
        <f aca="true" t="shared" si="6" ref="S19:Y19">S12/(S18+1)</f>
        <v>0</v>
      </c>
      <c r="T19" s="44">
        <f t="shared" si="6"/>
        <v>0</v>
      </c>
      <c r="U19" s="44">
        <f t="shared" si="6"/>
        <v>0</v>
      </c>
      <c r="V19" s="44">
        <f t="shared" si="6"/>
        <v>0</v>
      </c>
      <c r="W19" s="44">
        <f t="shared" si="6"/>
        <v>0</v>
      </c>
      <c r="X19" s="44">
        <f t="shared" si="6"/>
        <v>0</v>
      </c>
      <c r="Y19" s="163">
        <f t="shared" si="6"/>
        <v>0</v>
      </c>
      <c r="Z19" s="7"/>
      <c r="AA19" s="1">
        <f>MAX(G19:Y19)</f>
        <v>38.5</v>
      </c>
      <c r="AB19" s="7"/>
      <c r="AD19" s="82"/>
      <c r="AE19" s="82"/>
      <c r="AF19" s="82"/>
      <c r="AG19" s="82"/>
      <c r="AH19" s="82"/>
      <c r="AI19" s="82"/>
      <c r="AJ19" s="82"/>
      <c r="AK19" s="82"/>
      <c r="AL19" s="82"/>
    </row>
    <row r="20" spans="1:38" s="8" customFormat="1" ht="18" customHeight="1" hidden="1">
      <c r="A20" s="171"/>
      <c r="B20" s="13" t="s">
        <v>11</v>
      </c>
      <c r="C20" s="45"/>
      <c r="D20" s="45"/>
      <c r="E20" s="45"/>
      <c r="F20" s="45"/>
      <c r="G20" s="45">
        <f>IF(AND(AB18&gt;0,G19=AA19),(G18+1),G18)</f>
        <v>3</v>
      </c>
      <c r="H20" s="45">
        <f>IF(AND(AB18&gt;0,H19=AA19),(H18+1),H18)</f>
        <v>0</v>
      </c>
      <c r="I20" s="45">
        <f>IF(AND(AB18&gt;0,I19=AA19),(I18+1),I18)</f>
        <v>0</v>
      </c>
      <c r="J20" s="45">
        <f>IF(AND(AB18&gt;0,J19=AA19),(J18+1),J18)</f>
        <v>1</v>
      </c>
      <c r="K20" s="45">
        <f>IF(AND(AB18&gt;0,K19=AA19),(K18+1),K18)</f>
        <v>0</v>
      </c>
      <c r="L20" s="45">
        <f>IF(AND(AB18&gt;0,L19=AA19),(L18+1),L18)</f>
        <v>0</v>
      </c>
      <c r="M20" s="45">
        <f>IF(AND(AB18&gt;0,M19=AA19),(M18+1),M18)</f>
        <v>0</v>
      </c>
      <c r="N20" s="45">
        <f>IF(AND(AB18&gt;0,N19=AA19),(N18+1),N18)</f>
        <v>3</v>
      </c>
      <c r="O20" s="45">
        <f>IF(AND(AB18&gt;0,O19=AA19),(O18+1),O18)</f>
        <v>0</v>
      </c>
      <c r="P20" s="45">
        <f>IF(AND(AB18&gt;0,P19=AA19),(P18+1),P18)</f>
        <v>0</v>
      </c>
      <c r="Q20" s="45">
        <f>IF(AND($AB18&gt;0,Q19=$AA19),(Q18+1),Q18)</f>
        <v>0</v>
      </c>
      <c r="R20" s="45">
        <f aca="true" t="shared" si="7" ref="R20:Y20">IF(AND($AB18&gt;0,R19=$AA19),(R18+1),R18)</f>
        <v>0</v>
      </c>
      <c r="S20" s="45">
        <f t="shared" si="7"/>
        <v>0</v>
      </c>
      <c r="T20" s="45">
        <f t="shared" si="7"/>
        <v>0</v>
      </c>
      <c r="U20" s="45">
        <f t="shared" si="7"/>
        <v>0</v>
      </c>
      <c r="V20" s="45">
        <f t="shared" si="7"/>
        <v>0</v>
      </c>
      <c r="W20" s="45">
        <f t="shared" si="7"/>
        <v>0</v>
      </c>
      <c r="X20" s="45">
        <f t="shared" si="7"/>
        <v>0</v>
      </c>
      <c r="Y20" s="164">
        <f t="shared" si="7"/>
        <v>0</v>
      </c>
      <c r="Z20" s="7"/>
      <c r="AA20" s="7"/>
      <c r="AB20" s="7">
        <f>$C14-(SUM(G20:Y20))</f>
        <v>0</v>
      </c>
      <c r="AD20" s="82"/>
      <c r="AE20" s="82"/>
      <c r="AF20" s="82"/>
      <c r="AG20" s="82"/>
      <c r="AH20" s="82"/>
      <c r="AI20" s="82"/>
      <c r="AJ20" s="82"/>
      <c r="AK20" s="82"/>
      <c r="AL20" s="82"/>
    </row>
    <row r="21" spans="1:38" s="8" customFormat="1" ht="18" customHeight="1" hidden="1">
      <c r="A21" s="171"/>
      <c r="B21" s="21"/>
      <c r="C21" s="46"/>
      <c r="D21" s="46"/>
      <c r="E21" s="46"/>
      <c r="F21" s="46"/>
      <c r="G21" s="160">
        <f aca="true" t="shared" si="8" ref="G21:R21">G12/(G20+1)</f>
        <v>33</v>
      </c>
      <c r="H21" s="160">
        <f t="shared" si="8"/>
        <v>0</v>
      </c>
      <c r="I21" s="47">
        <f t="shared" si="8"/>
        <v>0</v>
      </c>
      <c r="J21" s="47">
        <f t="shared" si="8"/>
        <v>28</v>
      </c>
      <c r="K21" s="160">
        <f t="shared" si="8"/>
        <v>0</v>
      </c>
      <c r="L21" s="47">
        <f t="shared" si="8"/>
        <v>0</v>
      </c>
      <c r="M21" s="47">
        <f t="shared" si="8"/>
        <v>0</v>
      </c>
      <c r="N21" s="47">
        <f t="shared" si="8"/>
        <v>38.5</v>
      </c>
      <c r="O21" s="47">
        <f t="shared" si="8"/>
        <v>0</v>
      </c>
      <c r="P21" s="47">
        <f t="shared" si="8"/>
        <v>0</v>
      </c>
      <c r="Q21" s="160">
        <f t="shared" si="8"/>
        <v>0</v>
      </c>
      <c r="R21" s="148">
        <f t="shared" si="8"/>
        <v>0</v>
      </c>
      <c r="S21" s="47">
        <f aca="true" t="shared" si="9" ref="S21:Y21">S12/(S20+1)</f>
        <v>0</v>
      </c>
      <c r="T21" s="47">
        <f t="shared" si="9"/>
        <v>0</v>
      </c>
      <c r="U21" s="47">
        <f t="shared" si="9"/>
        <v>0</v>
      </c>
      <c r="V21" s="47">
        <f t="shared" si="9"/>
        <v>0</v>
      </c>
      <c r="W21" s="47">
        <f t="shared" si="9"/>
        <v>0</v>
      </c>
      <c r="X21" s="47">
        <f t="shared" si="9"/>
        <v>0</v>
      </c>
      <c r="Y21" s="165">
        <f t="shared" si="9"/>
        <v>0</v>
      </c>
      <c r="Z21" s="7"/>
      <c r="AA21" s="1">
        <f>MAX(G21:Y21)</f>
        <v>38.5</v>
      </c>
      <c r="AB21" s="7"/>
      <c r="AD21" s="82"/>
      <c r="AE21" s="82"/>
      <c r="AF21" s="82"/>
      <c r="AG21" s="82"/>
      <c r="AH21" s="82"/>
      <c r="AI21" s="82"/>
      <c r="AJ21" s="82"/>
      <c r="AK21" s="82"/>
      <c r="AL21" s="82"/>
    </row>
    <row r="22" spans="1:38" s="8" customFormat="1" ht="18" customHeight="1" hidden="1">
      <c r="A22" s="171"/>
      <c r="B22" s="15" t="s">
        <v>12</v>
      </c>
      <c r="C22" s="40"/>
      <c r="D22" s="40"/>
      <c r="E22" s="40"/>
      <c r="F22" s="40"/>
      <c r="G22" s="40">
        <f>IF(AND(AB20&gt;0,G21=AA21),(G20+1),G20)</f>
        <v>3</v>
      </c>
      <c r="H22" s="40">
        <f>IF(AND(AB20&gt;0,H21=AA21),(H20+1),H20)</f>
        <v>0</v>
      </c>
      <c r="I22" s="40">
        <f>IF(AND(AB20&gt;0,I21=AA21),(I20+1),I20)</f>
        <v>0</v>
      </c>
      <c r="J22" s="40">
        <f>IF(AND(AB20&gt;0,J21=AA21),(J20+1),J20)</f>
        <v>1</v>
      </c>
      <c r="K22" s="40">
        <f>IF(AND(AB20&gt;0,K21=AA21),(K20+1),K20)</f>
        <v>0</v>
      </c>
      <c r="L22" s="40">
        <f>IF(AND(AB20&gt;0,L21=AA21),(L20+1),L20)</f>
        <v>0</v>
      </c>
      <c r="M22" s="40">
        <f>IF(AND(AB20&gt;0,M21=AA21),(M20+1),M20)</f>
        <v>0</v>
      </c>
      <c r="N22" s="40">
        <f>IF(AND(AB20&gt;0,N21=AA21),(N20+1),N20)</f>
        <v>3</v>
      </c>
      <c r="O22" s="40">
        <f>IF(AND(AB20&gt;0,O21=AA21),(O20+1),O20)</f>
        <v>0</v>
      </c>
      <c r="P22" s="40">
        <f>IF(AND(AB20&gt;0,P21=AA21),(P20+1),P20)</f>
        <v>0</v>
      </c>
      <c r="Q22" s="40">
        <f>IF(AND($AB20&gt;0,Q21=$AA21),(Q20+1),Q20)</f>
        <v>0</v>
      </c>
      <c r="R22" s="40">
        <f aca="true" t="shared" si="10" ref="R22:Y22">IF(AND($AB20&gt;0,R21=$AA21),(R20+1),R20)</f>
        <v>0</v>
      </c>
      <c r="S22" s="40">
        <f t="shared" si="10"/>
        <v>0</v>
      </c>
      <c r="T22" s="40">
        <f t="shared" si="10"/>
        <v>0</v>
      </c>
      <c r="U22" s="40">
        <f t="shared" si="10"/>
        <v>0</v>
      </c>
      <c r="V22" s="40">
        <f t="shared" si="10"/>
        <v>0</v>
      </c>
      <c r="W22" s="40">
        <f t="shared" si="10"/>
        <v>0</v>
      </c>
      <c r="X22" s="40">
        <f t="shared" si="10"/>
        <v>0</v>
      </c>
      <c r="Y22" s="162">
        <f t="shared" si="10"/>
        <v>0</v>
      </c>
      <c r="Z22" s="7"/>
      <c r="AA22" s="7"/>
      <c r="AB22" s="7">
        <f>$C14-(SUM(G22:Y22))</f>
        <v>0</v>
      </c>
      <c r="AD22" s="82"/>
      <c r="AE22" s="82"/>
      <c r="AF22" s="82"/>
      <c r="AG22" s="82"/>
      <c r="AH22" s="82"/>
      <c r="AI22" s="82"/>
      <c r="AJ22" s="82"/>
      <c r="AK22" s="82"/>
      <c r="AL22" s="82"/>
    </row>
    <row r="23" spans="1:38" s="8" customFormat="1" ht="18" customHeight="1" hidden="1">
      <c r="A23" s="171"/>
      <c r="B23" s="13"/>
      <c r="C23" s="41"/>
      <c r="D23" s="41"/>
      <c r="E23" s="41"/>
      <c r="F23" s="41"/>
      <c r="G23" s="40">
        <f aca="true" t="shared" si="11" ref="G23:R23">G12/(G22+1)</f>
        <v>33</v>
      </c>
      <c r="H23" s="40">
        <f t="shared" si="11"/>
        <v>0</v>
      </c>
      <c r="I23" s="40">
        <f t="shared" si="11"/>
        <v>0</v>
      </c>
      <c r="J23" s="40">
        <f t="shared" si="11"/>
        <v>28</v>
      </c>
      <c r="K23" s="40">
        <f t="shared" si="11"/>
        <v>0</v>
      </c>
      <c r="L23" s="40">
        <f t="shared" si="11"/>
        <v>0</v>
      </c>
      <c r="M23" s="40">
        <f t="shared" si="11"/>
        <v>0</v>
      </c>
      <c r="N23" s="40">
        <f t="shared" si="11"/>
        <v>38.5</v>
      </c>
      <c r="O23" s="40">
        <f t="shared" si="11"/>
        <v>0</v>
      </c>
      <c r="P23" s="40">
        <f t="shared" si="11"/>
        <v>0</v>
      </c>
      <c r="Q23" s="40">
        <f t="shared" si="11"/>
        <v>0</v>
      </c>
      <c r="R23" s="145">
        <f t="shared" si="11"/>
        <v>0</v>
      </c>
      <c r="S23" s="40">
        <f aca="true" t="shared" si="12" ref="S23:Y23">S12/(S22+1)</f>
        <v>0</v>
      </c>
      <c r="T23" s="40">
        <f t="shared" si="12"/>
        <v>0</v>
      </c>
      <c r="U23" s="40">
        <f t="shared" si="12"/>
        <v>0</v>
      </c>
      <c r="V23" s="40">
        <f t="shared" si="12"/>
        <v>0</v>
      </c>
      <c r="W23" s="40">
        <f t="shared" si="12"/>
        <v>0</v>
      </c>
      <c r="X23" s="40">
        <f t="shared" si="12"/>
        <v>0</v>
      </c>
      <c r="Y23" s="162">
        <f t="shared" si="12"/>
        <v>0</v>
      </c>
      <c r="Z23" s="7"/>
      <c r="AA23" s="1">
        <f>MAX(G23:Y23)</f>
        <v>38.5</v>
      </c>
      <c r="AB23" s="7"/>
      <c r="AD23" s="82"/>
      <c r="AE23" s="82"/>
      <c r="AF23" s="82"/>
      <c r="AG23" s="82"/>
      <c r="AH23" s="82"/>
      <c r="AI23" s="82"/>
      <c r="AJ23" s="82"/>
      <c r="AK23" s="82"/>
      <c r="AL23" s="82"/>
    </row>
    <row r="24" spans="1:38" s="8" customFormat="1" ht="18" customHeight="1" hidden="1">
      <c r="A24" s="171"/>
      <c r="B24" s="14" t="s">
        <v>14</v>
      </c>
      <c r="C24" s="42"/>
      <c r="D24" s="43"/>
      <c r="E24" s="43"/>
      <c r="F24" s="43"/>
      <c r="G24" s="44">
        <f>IF(AND(AB22&gt;0,G23=AA23),(G22+1),G22)</f>
        <v>3</v>
      </c>
      <c r="H24" s="44">
        <f>IF(AND(AB22&gt;0,H23=AA23),(H22+1),H22)</f>
        <v>0</v>
      </c>
      <c r="I24" s="44">
        <f>IF(AND(AB22&gt;0,I23=AA23),(I22+1),I22)</f>
        <v>0</v>
      </c>
      <c r="J24" s="44">
        <f>IF(AND(AB22&gt;0,J23=AA23),(J22+1),J22)</f>
        <v>1</v>
      </c>
      <c r="K24" s="44">
        <f>IF(AND(AB22&gt;0,K23=AA23),(K22+1),K22)</f>
        <v>0</v>
      </c>
      <c r="L24" s="44">
        <f>IF(AND(AB22&gt;0,L23=AA23),(L22+1),L22)</f>
        <v>0</v>
      </c>
      <c r="M24" s="44">
        <f>IF(AND(AB22&gt;0,M23=AA23),(M22+1),M22)</f>
        <v>0</v>
      </c>
      <c r="N24" s="44">
        <f>IF(AND(AB22&gt;0,N23=AA23),(N22+1),N22)</f>
        <v>3</v>
      </c>
      <c r="O24" s="44">
        <f>IF(AND(AB22&gt;0,O23=AA23),(O22+1),O22)</f>
        <v>0</v>
      </c>
      <c r="P24" s="44">
        <f>IF(AND(AB22&gt;0,P23=AA23),(P22+1),P22)</f>
        <v>0</v>
      </c>
      <c r="Q24" s="44">
        <f>IF(AND(AB22&gt;0,Q23=AA23),(Q22+1),Q22)</f>
        <v>0</v>
      </c>
      <c r="R24" s="146">
        <f>IF(AND(AB22&gt;0,R23=AA23),(R22+1),R22)</f>
        <v>0</v>
      </c>
      <c r="S24" s="44">
        <f>IF(AND($AC22&gt;0,S23=$AB23),(S22+1),S22)</f>
        <v>0</v>
      </c>
      <c r="T24" s="44">
        <f aca="true" t="shared" si="13" ref="T24:Y24">IF(AND($AC22&gt;0,T23=$AB23),(T22+1),T22)</f>
        <v>0</v>
      </c>
      <c r="U24" s="44">
        <f t="shared" si="13"/>
        <v>0</v>
      </c>
      <c r="V24" s="44">
        <f t="shared" si="13"/>
        <v>0</v>
      </c>
      <c r="W24" s="44">
        <f t="shared" si="13"/>
        <v>0</v>
      </c>
      <c r="X24" s="44">
        <f t="shared" si="13"/>
        <v>0</v>
      </c>
      <c r="Y24" s="163">
        <f t="shared" si="13"/>
        <v>0</v>
      </c>
      <c r="Z24" s="7"/>
      <c r="AA24" s="7"/>
      <c r="AB24" s="7">
        <f>$C14-(SUM(G24:Y24))</f>
        <v>0</v>
      </c>
      <c r="AD24" s="82"/>
      <c r="AE24" s="82"/>
      <c r="AF24" s="82"/>
      <c r="AG24" s="82"/>
      <c r="AH24" s="82"/>
      <c r="AI24" s="82"/>
      <c r="AJ24" s="82"/>
      <c r="AK24" s="82"/>
      <c r="AL24" s="82"/>
    </row>
    <row r="25" spans="1:38" s="8" customFormat="1" ht="18" customHeight="1" hidden="1">
      <c r="A25" s="171"/>
      <c r="B25" s="13"/>
      <c r="C25" s="45"/>
      <c r="D25" s="45"/>
      <c r="E25" s="45"/>
      <c r="F25" s="45"/>
      <c r="G25" s="40">
        <f aca="true" t="shared" si="14" ref="G25:R25">G12/(G24+1)</f>
        <v>33</v>
      </c>
      <c r="H25" s="40">
        <f t="shared" si="14"/>
        <v>0</v>
      </c>
      <c r="I25" s="45">
        <f t="shared" si="14"/>
        <v>0</v>
      </c>
      <c r="J25" s="45">
        <f t="shared" si="14"/>
        <v>28</v>
      </c>
      <c r="K25" s="40">
        <f t="shared" si="14"/>
        <v>0</v>
      </c>
      <c r="L25" s="45">
        <f t="shared" si="14"/>
        <v>0</v>
      </c>
      <c r="M25" s="45">
        <f t="shared" si="14"/>
        <v>0</v>
      </c>
      <c r="N25" s="45">
        <f t="shared" si="14"/>
        <v>38.5</v>
      </c>
      <c r="O25" s="45">
        <f t="shared" si="14"/>
        <v>0</v>
      </c>
      <c r="P25" s="45">
        <f t="shared" si="14"/>
        <v>0</v>
      </c>
      <c r="Q25" s="40">
        <f t="shared" si="14"/>
        <v>0</v>
      </c>
      <c r="R25" s="147">
        <f t="shared" si="14"/>
        <v>0</v>
      </c>
      <c r="S25" s="45">
        <f aca="true" t="shared" si="15" ref="S25:Y25">S12/(S24+1)</f>
        <v>0</v>
      </c>
      <c r="T25" s="45">
        <f t="shared" si="15"/>
        <v>0</v>
      </c>
      <c r="U25" s="45">
        <f t="shared" si="15"/>
        <v>0</v>
      </c>
      <c r="V25" s="45">
        <f t="shared" si="15"/>
        <v>0</v>
      </c>
      <c r="W25" s="45">
        <f t="shared" si="15"/>
        <v>0</v>
      </c>
      <c r="X25" s="45">
        <f t="shared" si="15"/>
        <v>0</v>
      </c>
      <c r="Y25" s="164">
        <f t="shared" si="15"/>
        <v>0</v>
      </c>
      <c r="Z25" s="7"/>
      <c r="AA25" s="1">
        <f>MAX(G25:Y25)</f>
        <v>38.5</v>
      </c>
      <c r="AB25" s="7"/>
      <c r="AD25" s="82"/>
      <c r="AE25" s="82"/>
      <c r="AF25" s="82"/>
      <c r="AG25" s="82"/>
      <c r="AH25" s="82"/>
      <c r="AI25" s="82"/>
      <c r="AJ25" s="82"/>
      <c r="AK25" s="82"/>
      <c r="AL25" s="82"/>
    </row>
    <row r="26" spans="1:38" s="8" customFormat="1" ht="18" customHeight="1" hidden="1">
      <c r="A26" s="171"/>
      <c r="B26" s="21" t="s">
        <v>15</v>
      </c>
      <c r="C26" s="46"/>
      <c r="D26" s="46"/>
      <c r="E26" s="46"/>
      <c r="F26" s="46"/>
      <c r="G26" s="47">
        <f>IF(AND(AB24&gt;0,G25=AA25),(G24+1),G24)</f>
        <v>3</v>
      </c>
      <c r="H26" s="47">
        <f>IF(AND(AB24&gt;0,H25=AA25),(H24+1),H24)</f>
        <v>0</v>
      </c>
      <c r="I26" s="47">
        <f>IF(AND(AB24&gt;0,I25=AA25),(I24+1),I24)</f>
        <v>0</v>
      </c>
      <c r="J26" s="47">
        <f>IF(AND(AB24&gt;0,J25=AA25),(J24+1),J24)</f>
        <v>1</v>
      </c>
      <c r="K26" s="47">
        <f>IF(AND(AB24&gt;0,K25=AA25),(K24+1),K24)</f>
        <v>0</v>
      </c>
      <c r="L26" s="47">
        <f>IF(AND(AB24&gt;0,L25=AA25),(L24+1),L24)</f>
        <v>0</v>
      </c>
      <c r="M26" s="47">
        <f>IF(AND(AB24&gt;0,M25=AA25),(M24+1),M24)</f>
        <v>0</v>
      </c>
      <c r="N26" s="47">
        <f>IF(AND(AB24&gt;0,N25=AA25),(N24+1),N24)</f>
        <v>3</v>
      </c>
      <c r="O26" s="47">
        <f>IF(AND(AB24&gt;0,O25=AA25),(O24+1),O24)</f>
        <v>0</v>
      </c>
      <c r="P26" s="47">
        <f>IF(AND(AB24&gt;0,P25=AA25),(P24+1),P24)</f>
        <v>0</v>
      </c>
      <c r="Q26" s="47">
        <f>IF(AND(AB24&gt;0,Q25=AA25),(Q24+1),Q24)</f>
        <v>0</v>
      </c>
      <c r="R26" s="148">
        <f>IF(AND(AB24&gt;0,R25=AA25),(R24+1),R24)</f>
        <v>0</v>
      </c>
      <c r="S26" s="47">
        <f>IF(AND($AC24&gt;0,S25=$AB25),(S24+1),S24)</f>
        <v>0</v>
      </c>
      <c r="T26" s="47">
        <f aca="true" t="shared" si="16" ref="T26:Y26">IF(AND($AC24&gt;0,T25=$AB25),(T24+1),T24)</f>
        <v>0</v>
      </c>
      <c r="U26" s="47">
        <f t="shared" si="16"/>
        <v>0</v>
      </c>
      <c r="V26" s="47">
        <f t="shared" si="16"/>
        <v>0</v>
      </c>
      <c r="W26" s="47">
        <f t="shared" si="16"/>
        <v>0</v>
      </c>
      <c r="X26" s="47">
        <f t="shared" si="16"/>
        <v>0</v>
      </c>
      <c r="Y26" s="165">
        <f t="shared" si="16"/>
        <v>0</v>
      </c>
      <c r="Z26" s="7"/>
      <c r="AA26" s="7"/>
      <c r="AB26" s="7">
        <f>$C14-(SUM(G26:Y26))</f>
        <v>0</v>
      </c>
      <c r="AD26" s="82"/>
      <c r="AE26" s="82"/>
      <c r="AF26" s="82"/>
      <c r="AG26" s="82"/>
      <c r="AH26" s="82"/>
      <c r="AI26" s="82"/>
      <c r="AJ26" s="82"/>
      <c r="AK26" s="82"/>
      <c r="AL26" s="82"/>
    </row>
    <row r="27" spans="1:38" s="8" customFormat="1" ht="18" customHeight="1" hidden="1">
      <c r="A27" s="171"/>
      <c r="B27" s="15"/>
      <c r="C27" s="40"/>
      <c r="D27" s="40"/>
      <c r="E27" s="40"/>
      <c r="F27" s="40"/>
      <c r="G27" s="40">
        <f aca="true" t="shared" si="17" ref="G27:R27">G12/(G26+1)</f>
        <v>33</v>
      </c>
      <c r="H27" s="40">
        <f t="shared" si="17"/>
        <v>0</v>
      </c>
      <c r="I27" s="40">
        <f t="shared" si="17"/>
        <v>0</v>
      </c>
      <c r="J27" s="40">
        <f t="shared" si="17"/>
        <v>28</v>
      </c>
      <c r="K27" s="40">
        <f t="shared" si="17"/>
        <v>0</v>
      </c>
      <c r="L27" s="40">
        <f t="shared" si="17"/>
        <v>0</v>
      </c>
      <c r="M27" s="40">
        <f t="shared" si="17"/>
        <v>0</v>
      </c>
      <c r="N27" s="40">
        <f t="shared" si="17"/>
        <v>38.5</v>
      </c>
      <c r="O27" s="40">
        <f t="shared" si="17"/>
        <v>0</v>
      </c>
      <c r="P27" s="40">
        <f t="shared" si="17"/>
        <v>0</v>
      </c>
      <c r="Q27" s="40">
        <f t="shared" si="17"/>
        <v>0</v>
      </c>
      <c r="R27" s="145">
        <f t="shared" si="17"/>
        <v>0</v>
      </c>
      <c r="S27" s="40">
        <f aca="true" t="shared" si="18" ref="S27:Y27">S12/(S26+1)</f>
        <v>0</v>
      </c>
      <c r="T27" s="40">
        <f t="shared" si="18"/>
        <v>0</v>
      </c>
      <c r="U27" s="40">
        <f t="shared" si="18"/>
        <v>0</v>
      </c>
      <c r="V27" s="40">
        <f t="shared" si="18"/>
        <v>0</v>
      </c>
      <c r="W27" s="40">
        <f t="shared" si="18"/>
        <v>0</v>
      </c>
      <c r="X27" s="40">
        <f t="shared" si="18"/>
        <v>0</v>
      </c>
      <c r="Y27" s="162">
        <f t="shared" si="18"/>
        <v>0</v>
      </c>
      <c r="Z27" s="7"/>
      <c r="AA27" s="1">
        <f>MAX(G27:Y27)</f>
        <v>38.5</v>
      </c>
      <c r="AB27" s="7"/>
      <c r="AD27" s="82"/>
      <c r="AE27" s="82"/>
      <c r="AF27" s="82"/>
      <c r="AG27" s="82"/>
      <c r="AH27" s="82"/>
      <c r="AI27" s="82"/>
      <c r="AJ27" s="82"/>
      <c r="AK27" s="82"/>
      <c r="AL27" s="82"/>
    </row>
    <row r="28" spans="1:38" s="8" customFormat="1" ht="18" customHeight="1" hidden="1">
      <c r="A28" s="171"/>
      <c r="B28" s="13" t="s">
        <v>16</v>
      </c>
      <c r="C28" s="41"/>
      <c r="D28" s="41"/>
      <c r="E28" s="41"/>
      <c r="F28" s="41"/>
      <c r="G28" s="40">
        <f>IF(AND(AB26&gt;0,G27=AA27),(G26+1),G26)</f>
        <v>3</v>
      </c>
      <c r="H28" s="40">
        <f>IF(AND(AB26&gt;0,H27=AA27),(H26+1),H26)</f>
        <v>0</v>
      </c>
      <c r="I28" s="40">
        <f>IF(AND(AB26&gt;0,I27=AA27),(I26+1),I26)</f>
        <v>0</v>
      </c>
      <c r="J28" s="40">
        <f>IF(AND(AB26&gt;0,J27=AA27),(J26+1),J26)</f>
        <v>1</v>
      </c>
      <c r="K28" s="40">
        <f>IF(AND(AB26&gt;0,K27=AA27),(K26+1),K26)</f>
        <v>0</v>
      </c>
      <c r="L28" s="40">
        <f>IF(AND(AB26&gt;0,L27=AA27),(L26+1),L26)</f>
        <v>0</v>
      </c>
      <c r="M28" s="40">
        <f>IF(AND(AB26&gt;0,M27=AA27),(M26+1),M26)</f>
        <v>0</v>
      </c>
      <c r="N28" s="40">
        <f>IF(AND(AB26&gt;0,N27=AA27),(N26+1),N26)</f>
        <v>3</v>
      </c>
      <c r="O28" s="40">
        <f>IF(AND(AB26&gt;0,O27=AA27),(O26+1),O26)</f>
        <v>0</v>
      </c>
      <c r="P28" s="40">
        <f>IF(AND(AB26&gt;0,P27=AA27),(P26+1),P26)</f>
        <v>0</v>
      </c>
      <c r="Q28" s="40">
        <f>IF(AND(AB26&gt;0,Q27=AA27),(Q26+1),Q26)</f>
        <v>0</v>
      </c>
      <c r="R28" s="145">
        <f>IF(AND(AB26&gt;0,R27=AA27),(R26+1),R26)</f>
        <v>0</v>
      </c>
      <c r="S28" s="40">
        <f>IF(AND($AC26&gt;0,S27=$AB27),(S26+1),S26)</f>
        <v>0</v>
      </c>
      <c r="T28" s="40">
        <f aca="true" t="shared" si="19" ref="T28:Y28">IF(AND($AC26&gt;0,T27=$AB27),(T26+1),T26)</f>
        <v>0</v>
      </c>
      <c r="U28" s="40">
        <f t="shared" si="19"/>
        <v>0</v>
      </c>
      <c r="V28" s="40">
        <f t="shared" si="19"/>
        <v>0</v>
      </c>
      <c r="W28" s="40">
        <f t="shared" si="19"/>
        <v>0</v>
      </c>
      <c r="X28" s="40">
        <f t="shared" si="19"/>
        <v>0</v>
      </c>
      <c r="Y28" s="162">
        <f t="shared" si="19"/>
        <v>0</v>
      </c>
      <c r="Z28" s="7"/>
      <c r="AA28" s="7"/>
      <c r="AB28" s="7">
        <f>$C14-(SUM(G28:Y28))</f>
        <v>0</v>
      </c>
      <c r="AD28" s="82"/>
      <c r="AE28" s="82"/>
      <c r="AF28" s="82"/>
      <c r="AG28" s="82"/>
      <c r="AH28" s="82"/>
      <c r="AI28" s="82"/>
      <c r="AJ28" s="82"/>
      <c r="AK28" s="82"/>
      <c r="AL28" s="82"/>
    </row>
    <row r="29" spans="1:38" s="8" customFormat="1" ht="18" customHeight="1" hidden="1">
      <c r="A29" s="171"/>
      <c r="B29" s="14"/>
      <c r="C29" s="42"/>
      <c r="D29" s="43"/>
      <c r="E29" s="43"/>
      <c r="F29" s="43"/>
      <c r="G29" s="44">
        <f aca="true" t="shared" si="20" ref="G29:R29">G12/(G28+1)</f>
        <v>33</v>
      </c>
      <c r="H29" s="44">
        <f t="shared" si="20"/>
        <v>0</v>
      </c>
      <c r="I29" s="44">
        <f t="shared" si="20"/>
        <v>0</v>
      </c>
      <c r="J29" s="44">
        <f t="shared" si="20"/>
        <v>28</v>
      </c>
      <c r="K29" s="44">
        <f t="shared" si="20"/>
        <v>0</v>
      </c>
      <c r="L29" s="44">
        <f t="shared" si="20"/>
        <v>0</v>
      </c>
      <c r="M29" s="44">
        <f t="shared" si="20"/>
        <v>0</v>
      </c>
      <c r="N29" s="44">
        <f t="shared" si="20"/>
        <v>38.5</v>
      </c>
      <c r="O29" s="44">
        <f t="shared" si="20"/>
        <v>0</v>
      </c>
      <c r="P29" s="44">
        <f t="shared" si="20"/>
        <v>0</v>
      </c>
      <c r="Q29" s="44">
        <f t="shared" si="20"/>
        <v>0</v>
      </c>
      <c r="R29" s="146">
        <f t="shared" si="20"/>
        <v>0</v>
      </c>
      <c r="S29" s="44">
        <f aca="true" t="shared" si="21" ref="S29:Y29">S12/(S28+1)</f>
        <v>0</v>
      </c>
      <c r="T29" s="44">
        <f t="shared" si="21"/>
        <v>0</v>
      </c>
      <c r="U29" s="44">
        <f t="shared" si="21"/>
        <v>0</v>
      </c>
      <c r="V29" s="44">
        <f t="shared" si="21"/>
        <v>0</v>
      </c>
      <c r="W29" s="44">
        <f t="shared" si="21"/>
        <v>0</v>
      </c>
      <c r="X29" s="44">
        <f t="shared" si="21"/>
        <v>0</v>
      </c>
      <c r="Y29" s="163">
        <f t="shared" si="21"/>
        <v>0</v>
      </c>
      <c r="Z29" s="7"/>
      <c r="AA29" s="1">
        <f>MAX(G29:Y29)</f>
        <v>38.5</v>
      </c>
      <c r="AB29" s="7"/>
      <c r="AD29" s="82"/>
      <c r="AE29" s="82"/>
      <c r="AF29" s="82"/>
      <c r="AG29" s="82"/>
      <c r="AH29" s="82"/>
      <c r="AI29" s="82"/>
      <c r="AJ29" s="82"/>
      <c r="AK29" s="82"/>
      <c r="AL29" s="82"/>
    </row>
    <row r="30" spans="1:38" s="8" customFormat="1" ht="18" customHeight="1" hidden="1">
      <c r="A30" s="171"/>
      <c r="B30" s="13" t="s">
        <v>17</v>
      </c>
      <c r="C30" s="45"/>
      <c r="D30" s="45"/>
      <c r="E30" s="45"/>
      <c r="F30" s="45"/>
      <c r="G30" s="45">
        <f>IF(AND(AB28&gt;0,G29=AA29),(G28+1),G28)</f>
        <v>3</v>
      </c>
      <c r="H30" s="45">
        <f>IF(AND(AB28&gt;0,H29=AA29),(H28+1),H28)</f>
        <v>0</v>
      </c>
      <c r="I30" s="45">
        <f>IF(AND(AB28&gt;0,I29=AA29),(I28+1),I28)</f>
        <v>0</v>
      </c>
      <c r="J30" s="45">
        <f>IF(AND(AB28&gt;0,J29=AA29),(J28+1),J28)</f>
        <v>1</v>
      </c>
      <c r="K30" s="45">
        <f>IF(AND(AB28&gt;0,K29=AA29),(K28+1),K28)</f>
        <v>0</v>
      </c>
      <c r="L30" s="45">
        <f>IF(AND(AB28&gt;0,L29=AA29),(L28+1),L28)</f>
        <v>0</v>
      </c>
      <c r="M30" s="45">
        <f>IF(AND(AB28&gt;0,M29=AA29),(M28+1),M28)</f>
        <v>0</v>
      </c>
      <c r="N30" s="45">
        <f>IF(AND(AB28&gt;0,N29=AA29),(N28+1),N28)</f>
        <v>3</v>
      </c>
      <c r="O30" s="45">
        <f>IF(AND(AB28&gt;0,O29=AA29),(O28+1),O28)</f>
        <v>0</v>
      </c>
      <c r="P30" s="45">
        <f>IF(AND(AB28&gt;0,P29=AA29),(P28+1),P28)</f>
        <v>0</v>
      </c>
      <c r="Q30" s="45">
        <f>IF(AND(AB28&gt;0,Q29=AA29),(Q28+1),Q28)</f>
        <v>0</v>
      </c>
      <c r="R30" s="147">
        <f>IF(AND(AB28&gt;0,R29=AA29),(R28+1),R28)</f>
        <v>0</v>
      </c>
      <c r="S30" s="45">
        <f>IF(AND($AC28&gt;0,S29=$AB29),(S28+1),S28)</f>
        <v>0</v>
      </c>
      <c r="T30" s="45">
        <f aca="true" t="shared" si="22" ref="T30:Y30">IF(AND($AC28&gt;0,T29=$AB29),(T28+1),T28)</f>
        <v>0</v>
      </c>
      <c r="U30" s="45">
        <f t="shared" si="22"/>
        <v>0</v>
      </c>
      <c r="V30" s="45">
        <f t="shared" si="22"/>
        <v>0</v>
      </c>
      <c r="W30" s="45">
        <f t="shared" si="22"/>
        <v>0</v>
      </c>
      <c r="X30" s="45">
        <f t="shared" si="22"/>
        <v>0</v>
      </c>
      <c r="Y30" s="164">
        <f t="shared" si="22"/>
        <v>0</v>
      </c>
      <c r="Z30" s="7"/>
      <c r="AA30" s="7"/>
      <c r="AB30" s="7">
        <f>$C14-(SUM(G30:Y30))</f>
        <v>0</v>
      </c>
      <c r="AD30" s="82"/>
      <c r="AE30" s="82"/>
      <c r="AF30" s="82"/>
      <c r="AG30" s="82"/>
      <c r="AH30" s="82"/>
      <c r="AI30" s="82"/>
      <c r="AJ30" s="82"/>
      <c r="AK30" s="82"/>
      <c r="AL30" s="82"/>
    </row>
    <row r="31" spans="1:38" s="8" customFormat="1" ht="18" customHeight="1" hidden="1">
      <c r="A31" s="171"/>
      <c r="B31" s="14"/>
      <c r="C31" s="42"/>
      <c r="D31" s="43"/>
      <c r="E31" s="43"/>
      <c r="F31" s="43"/>
      <c r="G31" s="44">
        <f>G12/(G30+1)</f>
        <v>33</v>
      </c>
      <c r="H31" s="44">
        <f aca="true" t="shared" si="23" ref="H31:R31">H12/(H30+1)</f>
        <v>0</v>
      </c>
      <c r="I31" s="44">
        <f t="shared" si="23"/>
        <v>0</v>
      </c>
      <c r="J31" s="44">
        <f t="shared" si="23"/>
        <v>28</v>
      </c>
      <c r="K31" s="44">
        <f t="shared" si="23"/>
        <v>0</v>
      </c>
      <c r="L31" s="44">
        <f t="shared" si="23"/>
        <v>0</v>
      </c>
      <c r="M31" s="44">
        <f t="shared" si="23"/>
        <v>0</v>
      </c>
      <c r="N31" s="44">
        <f t="shared" si="23"/>
        <v>38.5</v>
      </c>
      <c r="O31" s="44">
        <f t="shared" si="23"/>
        <v>0</v>
      </c>
      <c r="P31" s="44">
        <f t="shared" si="23"/>
        <v>0</v>
      </c>
      <c r="Q31" s="44">
        <f t="shared" si="23"/>
        <v>0</v>
      </c>
      <c r="R31" s="146">
        <f t="shared" si="23"/>
        <v>0</v>
      </c>
      <c r="S31" s="44">
        <f aca="true" t="shared" si="24" ref="S31:Y31">S12/(S30+1)</f>
        <v>0</v>
      </c>
      <c r="T31" s="44">
        <f t="shared" si="24"/>
        <v>0</v>
      </c>
      <c r="U31" s="44">
        <f t="shared" si="24"/>
        <v>0</v>
      </c>
      <c r="V31" s="44">
        <f t="shared" si="24"/>
        <v>0</v>
      </c>
      <c r="W31" s="44">
        <f t="shared" si="24"/>
        <v>0</v>
      </c>
      <c r="X31" s="44">
        <f t="shared" si="24"/>
        <v>0</v>
      </c>
      <c r="Y31" s="163">
        <f t="shared" si="24"/>
        <v>0</v>
      </c>
      <c r="Z31" s="7"/>
      <c r="AA31" s="1">
        <f>MAX(G31:Y31)</f>
        <v>38.5</v>
      </c>
      <c r="AB31" s="7"/>
      <c r="AD31" s="82"/>
      <c r="AE31" s="82"/>
      <c r="AF31" s="82"/>
      <c r="AG31" s="82"/>
      <c r="AH31" s="82"/>
      <c r="AI31" s="82"/>
      <c r="AJ31" s="82"/>
      <c r="AK31" s="82"/>
      <c r="AL31" s="82"/>
    </row>
    <row r="32" spans="1:38" s="8" customFormat="1" ht="18" customHeight="1" hidden="1">
      <c r="A32" s="171"/>
      <c r="B32" s="16" t="s">
        <v>19</v>
      </c>
      <c r="C32" s="45"/>
      <c r="D32" s="45"/>
      <c r="E32" s="45"/>
      <c r="F32" s="45"/>
      <c r="G32" s="45">
        <f>IF(AND(AB30&gt;0,G31=AA31),(G30+1),G30)</f>
        <v>3</v>
      </c>
      <c r="H32" s="45">
        <f>IF(AND(AB30&gt;0,H31=AA31),(H30+1),H30)</f>
        <v>0</v>
      </c>
      <c r="I32" s="45">
        <f>IF(AND(AB30&gt;0,I31=AA31),(I30+1),I30)</f>
        <v>0</v>
      </c>
      <c r="J32" s="45">
        <f>IF(AND(AB30&gt;0,J31=AA31),(J30+1),J30)</f>
        <v>1</v>
      </c>
      <c r="K32" s="45">
        <f>IF(AND(AB30&gt;0,K31=AA31),(K30+1),K30)</f>
        <v>0</v>
      </c>
      <c r="L32" s="45">
        <f>IF(AND(AB30&gt;0,L31=AA31),(L30+1),L30)</f>
        <v>0</v>
      </c>
      <c r="M32" s="45">
        <f>IF(AND(AB30&gt;0,M31=AA31),(M30+1),M30)</f>
        <v>0</v>
      </c>
      <c r="N32" s="45">
        <f>IF(AND(AB30&gt;0,N31=AA31),(N30+1),N30)</f>
        <v>3</v>
      </c>
      <c r="O32" s="45">
        <f>IF(AND(AB30&gt;0,O31=AA31),(O30+1),O30)</f>
        <v>0</v>
      </c>
      <c r="P32" s="45">
        <f>IF(AND(AB30&gt;0,P31=AA31),(P30+1),P30)</f>
        <v>0</v>
      </c>
      <c r="Q32" s="45">
        <f>IF(AND(AB30&gt;0,Q31=AA31),(Q30+1),Q30)</f>
        <v>0</v>
      </c>
      <c r="R32" s="147">
        <f>IF(AND(AB30&gt;0,R31=AA31),(R30+1),R30)</f>
        <v>0</v>
      </c>
      <c r="S32" s="45">
        <f>IF(AND($AC30&gt;0,S31=$AB31),(S30+1),S30)</f>
        <v>0</v>
      </c>
      <c r="T32" s="45">
        <f aca="true" t="shared" si="25" ref="T32:Y32">IF(AND($AC30&gt;0,T31=$AB31),(T30+1),T30)</f>
        <v>0</v>
      </c>
      <c r="U32" s="45">
        <f t="shared" si="25"/>
        <v>0</v>
      </c>
      <c r="V32" s="45">
        <f t="shared" si="25"/>
        <v>0</v>
      </c>
      <c r="W32" s="45">
        <f t="shared" si="25"/>
        <v>0</v>
      </c>
      <c r="X32" s="45">
        <f t="shared" si="25"/>
        <v>0</v>
      </c>
      <c r="Y32" s="164">
        <f t="shared" si="25"/>
        <v>0</v>
      </c>
      <c r="Z32" s="7"/>
      <c r="AA32" s="7"/>
      <c r="AB32" s="7">
        <f>$C14-(SUM(G32:Y32))</f>
        <v>0</v>
      </c>
      <c r="AD32" s="82"/>
      <c r="AE32" s="82"/>
      <c r="AF32" s="82"/>
      <c r="AG32" s="82"/>
      <c r="AH32" s="82"/>
      <c r="AI32" s="82"/>
      <c r="AJ32" s="82"/>
      <c r="AK32" s="82"/>
      <c r="AL32" s="82"/>
    </row>
    <row r="33" spans="1:38" s="8" customFormat="1" ht="18" customHeight="1" hidden="1">
      <c r="A33" s="171"/>
      <c r="B33" s="14"/>
      <c r="C33" s="42"/>
      <c r="D33" s="43"/>
      <c r="E33" s="43"/>
      <c r="F33" s="43"/>
      <c r="G33" s="44">
        <f>G12/(G32+1)</f>
        <v>33</v>
      </c>
      <c r="H33" s="44">
        <f aca="true" t="shared" si="26" ref="H33:R33">H12/(H32+1)</f>
        <v>0</v>
      </c>
      <c r="I33" s="44">
        <f t="shared" si="26"/>
        <v>0</v>
      </c>
      <c r="J33" s="44">
        <f t="shared" si="26"/>
        <v>28</v>
      </c>
      <c r="K33" s="44">
        <f t="shared" si="26"/>
        <v>0</v>
      </c>
      <c r="L33" s="44">
        <f t="shared" si="26"/>
        <v>0</v>
      </c>
      <c r="M33" s="44">
        <f t="shared" si="26"/>
        <v>0</v>
      </c>
      <c r="N33" s="44">
        <f t="shared" si="26"/>
        <v>38.5</v>
      </c>
      <c r="O33" s="44">
        <f t="shared" si="26"/>
        <v>0</v>
      </c>
      <c r="P33" s="44">
        <f t="shared" si="26"/>
        <v>0</v>
      </c>
      <c r="Q33" s="44">
        <f t="shared" si="26"/>
        <v>0</v>
      </c>
      <c r="R33" s="146">
        <f t="shared" si="26"/>
        <v>0</v>
      </c>
      <c r="S33" s="44">
        <f aca="true" t="shared" si="27" ref="S33:Y33">S12/(S32+1)</f>
        <v>0</v>
      </c>
      <c r="T33" s="44">
        <f t="shared" si="27"/>
        <v>0</v>
      </c>
      <c r="U33" s="44">
        <f t="shared" si="27"/>
        <v>0</v>
      </c>
      <c r="V33" s="44">
        <f t="shared" si="27"/>
        <v>0</v>
      </c>
      <c r="W33" s="44">
        <f t="shared" si="27"/>
        <v>0</v>
      </c>
      <c r="X33" s="44">
        <f t="shared" si="27"/>
        <v>0</v>
      </c>
      <c r="Y33" s="163">
        <f t="shared" si="27"/>
        <v>0</v>
      </c>
      <c r="Z33" s="7"/>
      <c r="AA33" s="1">
        <f>MAX(G33:Y33)</f>
        <v>38.5</v>
      </c>
      <c r="AB33" s="7"/>
      <c r="AD33" s="82"/>
      <c r="AE33" s="82"/>
      <c r="AF33" s="82"/>
      <c r="AG33" s="82"/>
      <c r="AH33" s="82"/>
      <c r="AI33" s="82"/>
      <c r="AJ33" s="82"/>
      <c r="AK33" s="82"/>
      <c r="AL33" s="82"/>
    </row>
    <row r="34" spans="1:38" s="8" customFormat="1" ht="18" customHeight="1" hidden="1">
      <c r="A34" s="171"/>
      <c r="B34" s="22" t="s">
        <v>20</v>
      </c>
      <c r="C34" s="48"/>
      <c r="D34" s="48"/>
      <c r="E34" s="48"/>
      <c r="F34" s="48"/>
      <c r="G34" s="48">
        <f>IF(AND(AB32&gt;0,G33=AA33),(G32+1),G32)</f>
        <v>3</v>
      </c>
      <c r="H34" s="48">
        <f>IF(AND(AB32&gt;0,H33=AA33),(H32+1),H32)</f>
        <v>0</v>
      </c>
      <c r="I34" s="48">
        <f>IF(AND(AB32&gt;0,I33=AA33),(I32+1),I32)</f>
        <v>0</v>
      </c>
      <c r="J34" s="48">
        <f>IF(AND(AB32&gt;0,J33=AA33),(J32+1),J32)</f>
        <v>1</v>
      </c>
      <c r="K34" s="48">
        <f>IF(AND(AB32&gt;0,K33=AA33),(K32+1),K32)</f>
        <v>0</v>
      </c>
      <c r="L34" s="48">
        <f>IF(AND(AB32&gt;0,L33=AA33),(L32+1),L32)</f>
        <v>0</v>
      </c>
      <c r="M34" s="48">
        <f>IF(AND(AB32&gt;0,M33=AA33),(M32+1),M32)</f>
        <v>0</v>
      </c>
      <c r="N34" s="48">
        <f>IF(AND(AB32&gt;0,N33=AA33),(N32+1),N32)</f>
        <v>3</v>
      </c>
      <c r="O34" s="48">
        <f>IF(AND(AB32&gt;0,O33=AA33),(O32+1),O32)</f>
        <v>0</v>
      </c>
      <c r="P34" s="48">
        <f>IF(AND(AB32&gt;0,P33=AA33),(P32+1),P32)</f>
        <v>0</v>
      </c>
      <c r="Q34" s="48">
        <f>IF(AND(AB32&gt;0,Q33=AA33),(Q32+1),Q32)</f>
        <v>0</v>
      </c>
      <c r="R34" s="149">
        <f>IF(AND(AB32&gt;0,R33=AA33),(R32+1),R32)</f>
        <v>0</v>
      </c>
      <c r="S34" s="48">
        <f>IF(AND($AC32&gt;0,S33=$AB33),(S32+1),S32)</f>
        <v>0</v>
      </c>
      <c r="T34" s="48">
        <f aca="true" t="shared" si="28" ref="T34:Y34">IF(AND($AC32&gt;0,T33=$AB33),(T32+1),T32)</f>
        <v>0</v>
      </c>
      <c r="U34" s="48">
        <f t="shared" si="28"/>
        <v>0</v>
      </c>
      <c r="V34" s="48">
        <f t="shared" si="28"/>
        <v>0</v>
      </c>
      <c r="W34" s="48">
        <f t="shared" si="28"/>
        <v>0</v>
      </c>
      <c r="X34" s="48">
        <f t="shared" si="28"/>
        <v>0</v>
      </c>
      <c r="Y34" s="166">
        <f t="shared" si="28"/>
        <v>0</v>
      </c>
      <c r="Z34" s="7"/>
      <c r="AA34" s="7"/>
      <c r="AB34" s="7">
        <f>$C14-(SUM(G34:Y34))</f>
        <v>0</v>
      </c>
      <c r="AD34" s="82"/>
      <c r="AE34" s="82"/>
      <c r="AF34" s="82"/>
      <c r="AG34" s="82"/>
      <c r="AH34" s="82"/>
      <c r="AI34" s="82"/>
      <c r="AJ34" s="82"/>
      <c r="AK34" s="82"/>
      <c r="AL34" s="82"/>
    </row>
    <row r="35" spans="1:38" s="8" customFormat="1" ht="18" customHeight="1" hidden="1">
      <c r="A35" s="171"/>
      <c r="B35" s="21"/>
      <c r="C35" s="46"/>
      <c r="D35" s="46"/>
      <c r="E35" s="46"/>
      <c r="F35" s="46"/>
      <c r="G35" s="47" t="str">
        <f>IF($AB34&lt;1,"STOP","Encore")</f>
        <v>STOP</v>
      </c>
      <c r="H35" s="47" t="str">
        <f aca="true" t="shared" si="29" ref="H35:Y35">IF($AB34&lt;1,"STOP","Encore")</f>
        <v>STOP</v>
      </c>
      <c r="I35" s="47" t="str">
        <f t="shared" si="29"/>
        <v>STOP</v>
      </c>
      <c r="J35" s="47" t="str">
        <f t="shared" si="29"/>
        <v>STOP</v>
      </c>
      <c r="K35" s="47" t="str">
        <f t="shared" si="29"/>
        <v>STOP</v>
      </c>
      <c r="L35" s="47" t="str">
        <f t="shared" si="29"/>
        <v>STOP</v>
      </c>
      <c r="M35" s="47" t="str">
        <f t="shared" si="29"/>
        <v>STOP</v>
      </c>
      <c r="N35" s="47" t="str">
        <f t="shared" si="29"/>
        <v>STOP</v>
      </c>
      <c r="O35" s="47" t="str">
        <f t="shared" si="29"/>
        <v>STOP</v>
      </c>
      <c r="P35" s="47" t="str">
        <f t="shared" si="29"/>
        <v>STOP</v>
      </c>
      <c r="Q35" s="47" t="str">
        <f t="shared" si="29"/>
        <v>STOP</v>
      </c>
      <c r="R35" s="47" t="str">
        <f t="shared" si="29"/>
        <v>STOP</v>
      </c>
      <c r="S35" s="47" t="str">
        <f t="shared" si="29"/>
        <v>STOP</v>
      </c>
      <c r="T35" s="47" t="str">
        <f t="shared" si="29"/>
        <v>STOP</v>
      </c>
      <c r="U35" s="47" t="str">
        <f t="shared" si="29"/>
        <v>STOP</v>
      </c>
      <c r="V35" s="47" t="str">
        <f t="shared" si="29"/>
        <v>STOP</v>
      </c>
      <c r="W35" s="47" t="str">
        <f t="shared" si="29"/>
        <v>STOP</v>
      </c>
      <c r="X35" s="47" t="str">
        <f t="shared" si="29"/>
        <v>STOP</v>
      </c>
      <c r="Y35" s="165" t="str">
        <f t="shared" si="29"/>
        <v>STOP</v>
      </c>
      <c r="Z35" s="7"/>
      <c r="AA35" s="7"/>
      <c r="AB35" s="7"/>
      <c r="AD35" s="82"/>
      <c r="AE35" s="82"/>
      <c r="AF35" s="82"/>
      <c r="AG35" s="82"/>
      <c r="AH35" s="82"/>
      <c r="AI35" s="82"/>
      <c r="AJ35" s="82"/>
      <c r="AK35" s="82"/>
      <c r="AL35" s="82"/>
    </row>
    <row r="36" spans="1:38" s="4" customFormat="1" ht="27" customHeight="1" thickTop="1">
      <c r="A36" s="171"/>
      <c r="B36" s="18" t="s">
        <v>13</v>
      </c>
      <c r="C36" s="36"/>
      <c r="D36" s="36"/>
      <c r="E36" s="36"/>
      <c r="F36" s="36"/>
      <c r="G36" s="36">
        <f aca="true" t="shared" si="30" ref="G36:R36">G30</f>
        <v>3</v>
      </c>
      <c r="H36" s="36">
        <f t="shared" si="30"/>
        <v>0</v>
      </c>
      <c r="I36" s="36">
        <f t="shared" si="30"/>
        <v>0</v>
      </c>
      <c r="J36" s="36">
        <f t="shared" si="30"/>
        <v>1</v>
      </c>
      <c r="K36" s="36">
        <f t="shared" si="30"/>
        <v>0</v>
      </c>
      <c r="L36" s="36">
        <f t="shared" si="30"/>
        <v>0</v>
      </c>
      <c r="M36" s="36">
        <f t="shared" si="30"/>
        <v>0</v>
      </c>
      <c r="N36" s="36">
        <f t="shared" si="30"/>
        <v>3</v>
      </c>
      <c r="O36" s="36">
        <f t="shared" si="30"/>
        <v>0</v>
      </c>
      <c r="P36" s="36">
        <f t="shared" si="30"/>
        <v>0</v>
      </c>
      <c r="Q36" s="36">
        <f t="shared" si="30"/>
        <v>0</v>
      </c>
      <c r="R36" s="150">
        <f t="shared" si="30"/>
        <v>0</v>
      </c>
      <c r="S36" s="36">
        <f aca="true" t="shared" si="31" ref="S36:Y36">S30</f>
        <v>0</v>
      </c>
      <c r="T36" s="36">
        <f t="shared" si="31"/>
        <v>0</v>
      </c>
      <c r="U36" s="36">
        <f t="shared" si="31"/>
        <v>0</v>
      </c>
      <c r="V36" s="36">
        <f t="shared" si="31"/>
        <v>0</v>
      </c>
      <c r="W36" s="36">
        <f t="shared" si="31"/>
        <v>0</v>
      </c>
      <c r="X36" s="36">
        <f t="shared" si="31"/>
        <v>0</v>
      </c>
      <c r="Y36" s="156">
        <f t="shared" si="31"/>
        <v>0</v>
      </c>
      <c r="Z36" s="33"/>
      <c r="AA36" s="7"/>
      <c r="AB36" s="7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2" customFormat="1" ht="24" customHeight="1" thickBot="1">
      <c r="A37" s="172"/>
      <c r="B37" s="19"/>
      <c r="C37" s="49" t="s">
        <v>7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50"/>
      <c r="R37" s="151"/>
      <c r="S37" s="50"/>
      <c r="T37" s="50"/>
      <c r="U37" s="50"/>
      <c r="V37" s="50"/>
      <c r="W37" s="50"/>
      <c r="X37" s="50"/>
      <c r="Y37" s="157"/>
      <c r="Z37" s="11"/>
      <c r="AB37" s="1"/>
      <c r="AD37" s="79"/>
      <c r="AE37" s="79"/>
      <c r="AF37" s="79"/>
      <c r="AG37" s="79"/>
      <c r="AH37" s="79"/>
      <c r="AI37" s="79"/>
      <c r="AJ37" s="79"/>
      <c r="AK37" s="79"/>
      <c r="AL37" s="79"/>
    </row>
    <row r="38" spans="1:40" ht="13.5" thickTop="1">
      <c r="A38" s="79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</row>
    <row r="39" spans="1:40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</row>
    <row r="40" spans="1:40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</row>
    <row r="41" spans="1:40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</row>
    <row r="42" spans="1:40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</row>
    <row r="43" spans="1:40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</row>
    <row r="44" spans="1:40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</row>
    <row r="45" spans="1:40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1:40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</row>
    <row r="47" spans="1:40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</row>
    <row r="48" spans="1:40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</row>
    <row r="49" spans="1:40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1:40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1:40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1:40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1:40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</row>
    <row r="59" spans="31:32" ht="18">
      <c r="AE59" s="119" t="s">
        <v>470</v>
      </c>
      <c r="AF59" s="118"/>
    </row>
  </sheetData>
  <sheetProtection password="E9DE" sheet="1" selectLockedCells="1" selectUnlockedCells="1"/>
  <mergeCells count="4">
    <mergeCell ref="A4:A7"/>
    <mergeCell ref="A10:N10"/>
    <mergeCell ref="A12:A37"/>
    <mergeCell ref="A1:N1"/>
  </mergeCells>
  <printOptions/>
  <pageMargins left="0.7" right="0.7" top="0.75" bottom="0.75" header="0.3" footer="0.3"/>
  <pageSetup horizontalDpi="300" verticalDpi="300" orientation="landscape" paperSize="9" scale="49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6"/>
  <sheetViews>
    <sheetView tabSelected="1" zoomScale="50" zoomScaleNormal="50" zoomScalePageLayoutView="0" workbookViewId="0" topLeftCell="A1">
      <selection activeCell="A3" sqref="A3"/>
    </sheetView>
  </sheetViews>
  <sheetFormatPr defaultColWidth="11.421875" defaultRowHeight="12.75"/>
  <cols>
    <col min="1" max="1" width="51.421875" style="52" customWidth="1"/>
    <col min="2" max="2" width="15.8515625" style="59" customWidth="1"/>
    <col min="3" max="3" width="12.140625" style="52" bestFit="1" customWidth="1"/>
    <col min="4" max="4" width="12.57421875" style="52" bestFit="1" customWidth="1"/>
    <col min="5" max="5" width="19.00390625" style="52" customWidth="1"/>
    <col min="6" max="6" width="14.28125" style="52" bestFit="1" customWidth="1"/>
    <col min="7" max="7" width="12.8515625" style="52" customWidth="1"/>
    <col min="8" max="13" width="16.140625" style="52" customWidth="1"/>
    <col min="14" max="14" width="20.57421875" style="52" customWidth="1"/>
    <col min="15" max="15" width="21.140625" style="52" customWidth="1"/>
    <col min="16" max="17" width="16.140625" style="52" customWidth="1"/>
    <col min="18" max="18" width="20.421875" style="52" customWidth="1"/>
    <col min="19" max="25" width="24.140625" style="52" customWidth="1"/>
    <col min="26" max="26" width="17.140625" style="52" customWidth="1"/>
    <col min="27" max="27" width="11.421875" style="52" customWidth="1"/>
    <col min="28" max="28" width="13.421875" style="52" customWidth="1"/>
    <col min="29" max="34" width="11.421875" style="52" customWidth="1"/>
    <col min="35" max="35" width="48.28125" style="52" bestFit="1" customWidth="1"/>
    <col min="36" max="36" width="11.421875" style="52" customWidth="1"/>
    <col min="37" max="37" width="65.140625" style="52" bestFit="1" customWidth="1"/>
    <col min="38" max="16384" width="11.421875" style="52" customWidth="1"/>
  </cols>
  <sheetData>
    <row r="1" spans="1:15" ht="72" customHeight="1" thickBot="1">
      <c r="A1" s="174" t="s">
        <v>471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31" s="51" customFormat="1" ht="51.75" customHeight="1" thickBot="1" thickTop="1">
      <c r="A2" s="85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1"/>
      <c r="AE2" s="52"/>
    </row>
    <row r="3" spans="1:31" s="53" customFormat="1" ht="194.25" customHeight="1" thickTop="1">
      <c r="A3" s="124" t="s">
        <v>470</v>
      </c>
      <c r="B3" s="92"/>
      <c r="C3" s="93" t="s">
        <v>0</v>
      </c>
      <c r="D3" s="93" t="s">
        <v>1</v>
      </c>
      <c r="E3" s="93" t="s">
        <v>2</v>
      </c>
      <c r="F3" s="93" t="s">
        <v>3</v>
      </c>
      <c r="G3" s="93" t="s">
        <v>4</v>
      </c>
      <c r="H3" s="94" t="s">
        <v>22</v>
      </c>
      <c r="I3" s="94" t="s">
        <v>23</v>
      </c>
      <c r="J3" s="94" t="s">
        <v>483</v>
      </c>
      <c r="K3" s="94" t="s">
        <v>25</v>
      </c>
      <c r="L3" s="94" t="s">
        <v>24</v>
      </c>
      <c r="M3" s="94" t="s">
        <v>494</v>
      </c>
      <c r="N3" s="94" t="s">
        <v>27</v>
      </c>
      <c r="O3" s="95" t="s">
        <v>28</v>
      </c>
      <c r="P3" s="96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  <c r="AE3" s="54"/>
    </row>
    <row r="4" spans="1:31" s="51" customFormat="1" ht="5.25" customHeight="1">
      <c r="A4" s="99"/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96"/>
      <c r="Q4" s="97"/>
      <c r="R4" s="97"/>
      <c r="S4" s="97"/>
      <c r="T4" s="97"/>
      <c r="U4" s="97"/>
      <c r="V4" s="97"/>
      <c r="W4" s="97"/>
      <c r="X4" s="97"/>
      <c r="Y4" s="97"/>
      <c r="Z4" s="97"/>
      <c r="AA4" s="91"/>
      <c r="AB4" s="103"/>
      <c r="AE4" s="52"/>
    </row>
    <row r="5" spans="1:31" s="51" customFormat="1" ht="94.5" customHeight="1" thickBot="1">
      <c r="A5" s="104" t="s">
        <v>18</v>
      </c>
      <c r="B5" s="128"/>
      <c r="C5" s="112">
        <v>413</v>
      </c>
      <c r="D5" s="112">
        <v>368</v>
      </c>
      <c r="E5" s="112">
        <f>C5-D5</f>
        <v>45</v>
      </c>
      <c r="F5" s="112">
        <v>343</v>
      </c>
      <c r="G5" s="112">
        <v>25</v>
      </c>
      <c r="H5" s="112">
        <v>118</v>
      </c>
      <c r="I5" s="112">
        <v>44</v>
      </c>
      <c r="J5" s="112">
        <v>9</v>
      </c>
      <c r="K5" s="112">
        <v>9</v>
      </c>
      <c r="L5" s="112">
        <v>6</v>
      </c>
      <c r="M5" s="112">
        <v>6</v>
      </c>
      <c r="N5" s="112">
        <v>5</v>
      </c>
      <c r="O5" s="113">
        <v>146</v>
      </c>
      <c r="P5" s="105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3"/>
      <c r="AB5" s="107">
        <f>SUM(H5:S5)</f>
        <v>343</v>
      </c>
      <c r="AE5" s="52"/>
    </row>
    <row r="6" spans="1:31" s="51" customFormat="1" ht="94.5" customHeight="1" thickBot="1" thickTop="1">
      <c r="A6" s="108"/>
      <c r="B6" s="97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3"/>
      <c r="AB6" s="103"/>
      <c r="AE6" s="52"/>
    </row>
    <row r="7" spans="1:28" s="55" customFormat="1" ht="160.5" customHeight="1" thickTop="1">
      <c r="A7" s="122" t="str">
        <f>A3</f>
        <v>Utilise la liste déroulante      (zoomer pour agrandir)        Enregistrer le fichier comme après les 2 points</v>
      </c>
      <c r="B7" s="109" t="s">
        <v>6</v>
      </c>
      <c r="C7" s="109" t="s">
        <v>0</v>
      </c>
      <c r="D7" s="109" t="s">
        <v>1</v>
      </c>
      <c r="E7" s="109" t="s">
        <v>2</v>
      </c>
      <c r="F7" s="109" t="s">
        <v>3</v>
      </c>
      <c r="G7" s="109" t="s">
        <v>4</v>
      </c>
      <c r="H7" s="109" t="s">
        <v>22</v>
      </c>
      <c r="I7" s="109" t="s">
        <v>24</v>
      </c>
      <c r="J7" s="109" t="s">
        <v>25</v>
      </c>
      <c r="K7" s="109" t="s">
        <v>23</v>
      </c>
      <c r="L7" s="109" t="s">
        <v>26</v>
      </c>
      <c r="M7" s="109" t="s">
        <v>483</v>
      </c>
      <c r="N7" s="109" t="s">
        <v>473</v>
      </c>
      <c r="O7" s="109" t="s">
        <v>28</v>
      </c>
      <c r="P7" s="109" t="s">
        <v>474</v>
      </c>
      <c r="Q7" s="109" t="s">
        <v>475</v>
      </c>
      <c r="R7" s="109" t="s">
        <v>484</v>
      </c>
      <c r="S7" s="94" t="s">
        <v>476</v>
      </c>
      <c r="T7" s="132" t="s">
        <v>485</v>
      </c>
      <c r="U7" s="132" t="s">
        <v>477</v>
      </c>
      <c r="V7" s="132" t="s">
        <v>478</v>
      </c>
      <c r="W7" s="132" t="s">
        <v>479</v>
      </c>
      <c r="X7" s="132" t="s">
        <v>480</v>
      </c>
      <c r="Y7" s="132" t="s">
        <v>481</v>
      </c>
      <c r="Z7" s="133" t="s">
        <v>482</v>
      </c>
      <c r="AA7" s="110"/>
      <c r="AB7" s="110"/>
    </row>
    <row r="8" spans="1:28" ht="117.75" customHeight="1">
      <c r="A8" s="123" t="s">
        <v>21</v>
      </c>
      <c r="B8" s="114">
        <v>7</v>
      </c>
      <c r="C8" s="115">
        <v>413</v>
      </c>
      <c r="D8" s="115">
        <v>369</v>
      </c>
      <c r="E8" s="115">
        <f>C8-F8</f>
        <v>71</v>
      </c>
      <c r="F8" s="115">
        <v>342</v>
      </c>
      <c r="G8" s="115">
        <v>27</v>
      </c>
      <c r="H8" s="115">
        <v>132</v>
      </c>
      <c r="I8" s="115">
        <v>0</v>
      </c>
      <c r="J8" s="115">
        <v>0</v>
      </c>
      <c r="K8" s="115">
        <v>56</v>
      </c>
      <c r="L8" s="115">
        <v>0</v>
      </c>
      <c r="M8" s="115">
        <v>0</v>
      </c>
      <c r="N8" s="115">
        <v>0</v>
      </c>
      <c r="O8" s="115">
        <v>154</v>
      </c>
      <c r="P8" s="115">
        <v>0</v>
      </c>
      <c r="Q8" s="115">
        <v>0</v>
      </c>
      <c r="R8" s="115">
        <v>0</v>
      </c>
      <c r="S8" s="115">
        <v>0</v>
      </c>
      <c r="T8" s="136"/>
      <c r="U8" s="137"/>
      <c r="V8" s="137"/>
      <c r="W8" s="137"/>
      <c r="X8" s="137"/>
      <c r="Y8" s="137"/>
      <c r="Z8" s="138"/>
      <c r="AA8" s="111"/>
      <c r="AB8" s="107">
        <f>SUM(H8:S8)</f>
        <v>342</v>
      </c>
    </row>
    <row r="9" spans="1:26" ht="10.5" customHeight="1" thickBo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34"/>
      <c r="U9" s="134"/>
      <c r="V9" s="134"/>
      <c r="W9" s="134"/>
      <c r="X9" s="134"/>
      <c r="Y9" s="134"/>
      <c r="Z9" s="135"/>
    </row>
    <row r="10" spans="1:28" ht="21" thickTop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2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2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2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2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ht="2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2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20.25">
      <c r="A17" s="116"/>
      <c r="B17" s="117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20.25">
      <c r="A18" s="116"/>
      <c r="B18" s="117"/>
      <c r="C18" s="116"/>
      <c r="D18" s="116"/>
      <c r="E18" s="116"/>
      <c r="F18" s="90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20.25">
      <c r="A19" s="116"/>
      <c r="B19" s="117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20.25">
      <c r="A20" s="116"/>
      <c r="B20" s="117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20.25">
      <c r="A21" s="116"/>
      <c r="B21" s="11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20.25">
      <c r="A22" s="116"/>
      <c r="B22" s="117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20.25">
      <c r="A23" s="116"/>
      <c r="B23" s="11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20.25">
      <c r="A24" s="116"/>
      <c r="B24" s="117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20.25">
      <c r="A25" s="116"/>
      <c r="B25" s="117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20.25">
      <c r="A26" s="116"/>
      <c r="B26" s="117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20.25">
      <c r="A27" s="116"/>
      <c r="B27" s="117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20.25">
      <c r="A28" s="116"/>
      <c r="B28" s="117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31" spans="34:37" ht="25.5">
      <c r="AH31" s="125"/>
      <c r="AI31" s="125"/>
      <c r="AJ31" s="125"/>
      <c r="AK31" s="126" t="s">
        <v>470</v>
      </c>
    </row>
    <row r="32" spans="34:37" ht="20.25">
      <c r="AH32" s="127" t="s">
        <v>29</v>
      </c>
      <c r="AI32" s="125" t="s">
        <v>30</v>
      </c>
      <c r="AJ32" s="125" t="s">
        <v>31</v>
      </c>
      <c r="AK32" s="125" t="s">
        <v>32</v>
      </c>
    </row>
    <row r="33" spans="34:37" ht="20.25">
      <c r="AH33" s="127" t="s">
        <v>33</v>
      </c>
      <c r="AI33" s="125" t="s">
        <v>34</v>
      </c>
      <c r="AJ33" s="125" t="s">
        <v>35</v>
      </c>
      <c r="AK33" s="125" t="s">
        <v>36</v>
      </c>
    </row>
    <row r="34" spans="34:37" ht="20.25">
      <c r="AH34" s="127" t="s">
        <v>37</v>
      </c>
      <c r="AI34" s="125" t="s">
        <v>38</v>
      </c>
      <c r="AJ34" s="125" t="s">
        <v>39</v>
      </c>
      <c r="AK34" s="125" t="s">
        <v>40</v>
      </c>
    </row>
    <row r="35" spans="34:37" ht="20.25">
      <c r="AH35" s="127" t="s">
        <v>41</v>
      </c>
      <c r="AI35" s="125" t="s">
        <v>42</v>
      </c>
      <c r="AJ35" s="125" t="s">
        <v>43</v>
      </c>
      <c r="AK35" s="125" t="s">
        <v>44</v>
      </c>
    </row>
    <row r="36" spans="34:37" ht="20.25">
      <c r="AH36" s="127" t="s">
        <v>45</v>
      </c>
      <c r="AI36" s="125" t="s">
        <v>46</v>
      </c>
      <c r="AJ36" s="125" t="s">
        <v>47</v>
      </c>
      <c r="AK36" s="125" t="s">
        <v>48</v>
      </c>
    </row>
    <row r="37" spans="34:37" ht="20.25">
      <c r="AH37" s="127" t="s">
        <v>49</v>
      </c>
      <c r="AI37" s="125" t="s">
        <v>50</v>
      </c>
      <c r="AJ37" s="125" t="s">
        <v>51</v>
      </c>
      <c r="AK37" s="125" t="s">
        <v>52</v>
      </c>
    </row>
    <row r="38" spans="34:37" ht="20.25">
      <c r="AH38" s="127" t="s">
        <v>53</v>
      </c>
      <c r="AI38" s="125" t="s">
        <v>54</v>
      </c>
      <c r="AJ38" s="125" t="s">
        <v>55</v>
      </c>
      <c r="AK38" s="125" t="s">
        <v>56</v>
      </c>
    </row>
    <row r="39" spans="34:37" ht="20.25">
      <c r="AH39" s="127" t="s">
        <v>57</v>
      </c>
      <c r="AI39" s="125" t="s">
        <v>58</v>
      </c>
      <c r="AJ39" s="125" t="s">
        <v>59</v>
      </c>
      <c r="AK39" s="125" t="s">
        <v>60</v>
      </c>
    </row>
    <row r="40" spans="34:37" ht="20.25">
      <c r="AH40" s="127" t="s">
        <v>61</v>
      </c>
      <c r="AI40" s="125" t="s">
        <v>62</v>
      </c>
      <c r="AJ40" s="125" t="s">
        <v>63</v>
      </c>
      <c r="AK40" s="125" t="s">
        <v>64</v>
      </c>
    </row>
    <row r="41" spans="34:37" ht="20.25">
      <c r="AH41" s="127">
        <v>100</v>
      </c>
      <c r="AI41" s="125" t="s">
        <v>65</v>
      </c>
      <c r="AJ41" s="125" t="s">
        <v>66</v>
      </c>
      <c r="AK41" s="125" t="s">
        <v>67</v>
      </c>
    </row>
    <row r="42" spans="34:37" ht="20.25">
      <c r="AH42" s="127">
        <v>110</v>
      </c>
      <c r="AI42" s="125" t="s">
        <v>68</v>
      </c>
      <c r="AJ42" s="125" t="s">
        <v>69</v>
      </c>
      <c r="AK42" s="125" t="s">
        <v>70</v>
      </c>
    </row>
    <row r="43" spans="34:37" ht="20.25">
      <c r="AH43" s="127">
        <v>120</v>
      </c>
      <c r="AI43" s="125" t="s">
        <v>71</v>
      </c>
      <c r="AJ43" s="125" t="s">
        <v>72</v>
      </c>
      <c r="AK43" s="125" t="s">
        <v>73</v>
      </c>
    </row>
    <row r="44" spans="34:37" ht="20.25">
      <c r="AH44" s="127">
        <v>130</v>
      </c>
      <c r="AI44" s="125" t="s">
        <v>74</v>
      </c>
      <c r="AJ44" s="125" t="s">
        <v>75</v>
      </c>
      <c r="AK44" s="125" t="s">
        <v>76</v>
      </c>
    </row>
    <row r="45" spans="34:37" ht="20.25">
      <c r="AH45" s="127">
        <v>140</v>
      </c>
      <c r="AI45" s="125" t="s">
        <v>77</v>
      </c>
      <c r="AJ45" s="125" t="s">
        <v>78</v>
      </c>
      <c r="AK45" s="125" t="s">
        <v>79</v>
      </c>
    </row>
    <row r="46" spans="34:37" ht="20.25">
      <c r="AH46" s="127">
        <v>150</v>
      </c>
      <c r="AI46" s="125" t="s">
        <v>80</v>
      </c>
      <c r="AJ46" s="125" t="s">
        <v>81</v>
      </c>
      <c r="AK46" s="125" t="s">
        <v>82</v>
      </c>
    </row>
    <row r="47" spans="34:37" ht="20.25">
      <c r="AH47" s="127">
        <v>160</v>
      </c>
      <c r="AI47" s="125" t="s">
        <v>83</v>
      </c>
      <c r="AJ47" s="125" t="s">
        <v>84</v>
      </c>
      <c r="AK47" s="125" t="s">
        <v>85</v>
      </c>
    </row>
    <row r="48" spans="34:37" ht="20.25">
      <c r="AH48" s="127">
        <v>170</v>
      </c>
      <c r="AI48" s="125" t="s">
        <v>86</v>
      </c>
      <c r="AJ48" s="125" t="s">
        <v>87</v>
      </c>
      <c r="AK48" s="125" t="s">
        <v>88</v>
      </c>
    </row>
    <row r="49" spans="34:37" ht="20.25">
      <c r="AH49" s="127">
        <v>180</v>
      </c>
      <c r="AI49" s="125" t="s">
        <v>89</v>
      </c>
      <c r="AJ49" s="125" t="s">
        <v>90</v>
      </c>
      <c r="AK49" s="125" t="s">
        <v>91</v>
      </c>
    </row>
    <row r="50" spans="34:37" ht="20.25">
      <c r="AH50" s="127">
        <v>190</v>
      </c>
      <c r="AI50" s="125" t="s">
        <v>92</v>
      </c>
      <c r="AJ50" s="125" t="s">
        <v>93</v>
      </c>
      <c r="AK50" s="125" t="s">
        <v>94</v>
      </c>
    </row>
    <row r="51" spans="34:37" ht="20.25">
      <c r="AH51" s="127">
        <v>210</v>
      </c>
      <c r="AI51" s="125" t="s">
        <v>95</v>
      </c>
      <c r="AJ51" s="125" t="s">
        <v>96</v>
      </c>
      <c r="AK51" s="125" t="s">
        <v>97</v>
      </c>
    </row>
    <row r="52" spans="34:37" ht="20.25">
      <c r="AH52" s="127">
        <v>220</v>
      </c>
      <c r="AI52" s="125" t="s">
        <v>98</v>
      </c>
      <c r="AJ52" s="125" t="s">
        <v>99</v>
      </c>
      <c r="AK52" s="125" t="s">
        <v>100</v>
      </c>
    </row>
    <row r="53" spans="34:37" ht="20.25">
      <c r="AH53" s="127">
        <v>230</v>
      </c>
      <c r="AI53" s="125" t="s">
        <v>101</v>
      </c>
      <c r="AJ53" s="125" t="s">
        <v>102</v>
      </c>
      <c r="AK53" s="125" t="s">
        <v>103</v>
      </c>
    </row>
    <row r="54" spans="34:37" ht="20.25">
      <c r="AH54" s="127">
        <v>240</v>
      </c>
      <c r="AI54" s="125" t="s">
        <v>104</v>
      </c>
      <c r="AJ54" s="125" t="s">
        <v>105</v>
      </c>
      <c r="AK54" s="125" t="s">
        <v>106</v>
      </c>
    </row>
    <row r="55" spans="34:37" ht="20.25">
      <c r="AH55" s="127">
        <v>250</v>
      </c>
      <c r="AI55" s="125" t="s">
        <v>107</v>
      </c>
      <c r="AJ55" s="125" t="s">
        <v>108</v>
      </c>
      <c r="AK55" s="125" t="s">
        <v>109</v>
      </c>
    </row>
    <row r="56" spans="34:37" ht="20.25">
      <c r="AH56" s="127">
        <v>260</v>
      </c>
      <c r="AI56" s="125" t="s">
        <v>110</v>
      </c>
      <c r="AJ56" s="125" t="s">
        <v>111</v>
      </c>
      <c r="AK56" s="125" t="s">
        <v>112</v>
      </c>
    </row>
    <row r="57" spans="34:37" ht="20.25">
      <c r="AH57" s="127">
        <v>270</v>
      </c>
      <c r="AI57" s="125" t="s">
        <v>113</v>
      </c>
      <c r="AJ57" s="125" t="s">
        <v>114</v>
      </c>
      <c r="AK57" s="125" t="s">
        <v>115</v>
      </c>
    </row>
    <row r="58" spans="34:37" ht="20.25">
      <c r="AH58" s="127">
        <v>280</v>
      </c>
      <c r="AI58" s="125" t="s">
        <v>116</v>
      </c>
      <c r="AJ58" s="125" t="s">
        <v>117</v>
      </c>
      <c r="AK58" s="125" t="s">
        <v>118</v>
      </c>
    </row>
    <row r="59" spans="34:37" ht="20.25">
      <c r="AH59" s="127">
        <v>290</v>
      </c>
      <c r="AI59" s="125" t="s">
        <v>119</v>
      </c>
      <c r="AJ59" s="125" t="s">
        <v>120</v>
      </c>
      <c r="AK59" s="125" t="s">
        <v>121</v>
      </c>
    </row>
    <row r="60" spans="34:37" ht="20.25">
      <c r="AH60" s="127" t="s">
        <v>122</v>
      </c>
      <c r="AI60" s="125" t="s">
        <v>123</v>
      </c>
      <c r="AJ60" s="125" t="s">
        <v>124</v>
      </c>
      <c r="AK60" s="125" t="s">
        <v>125</v>
      </c>
    </row>
    <row r="61" spans="34:37" ht="20.25">
      <c r="AH61" s="127" t="s">
        <v>126</v>
      </c>
      <c r="AI61" s="125" t="s">
        <v>127</v>
      </c>
      <c r="AJ61" s="125" t="s">
        <v>128</v>
      </c>
      <c r="AK61" s="125" t="s">
        <v>129</v>
      </c>
    </row>
    <row r="62" spans="34:37" ht="20.25">
      <c r="AH62" s="127">
        <v>300</v>
      </c>
      <c r="AI62" s="125" t="s">
        <v>130</v>
      </c>
      <c r="AJ62" s="125" t="s">
        <v>131</v>
      </c>
      <c r="AK62" s="125" t="s">
        <v>132</v>
      </c>
    </row>
    <row r="63" spans="34:37" ht="20.25">
      <c r="AH63" s="127">
        <v>310</v>
      </c>
      <c r="AI63" s="125" t="s">
        <v>133</v>
      </c>
      <c r="AJ63" s="125" t="s">
        <v>134</v>
      </c>
      <c r="AK63" s="125" t="s">
        <v>135</v>
      </c>
    </row>
    <row r="64" spans="34:37" ht="20.25">
      <c r="AH64" s="127">
        <v>320</v>
      </c>
      <c r="AI64" s="125" t="s">
        <v>136</v>
      </c>
      <c r="AJ64" s="125" t="s">
        <v>137</v>
      </c>
      <c r="AK64" s="125" t="s">
        <v>138</v>
      </c>
    </row>
    <row r="65" spans="34:37" ht="20.25">
      <c r="AH65" s="127">
        <v>330</v>
      </c>
      <c r="AI65" s="125" t="s">
        <v>139</v>
      </c>
      <c r="AJ65" s="125" t="s">
        <v>140</v>
      </c>
      <c r="AK65" s="125" t="s">
        <v>141</v>
      </c>
    </row>
    <row r="66" spans="34:37" ht="20.25">
      <c r="AH66" s="127">
        <v>340</v>
      </c>
      <c r="AI66" s="125" t="s">
        <v>142</v>
      </c>
      <c r="AJ66" s="125" t="s">
        <v>143</v>
      </c>
      <c r="AK66" s="125" t="s">
        <v>144</v>
      </c>
    </row>
    <row r="67" spans="34:37" ht="20.25">
      <c r="AH67" s="127">
        <v>350</v>
      </c>
      <c r="AI67" s="125" t="s">
        <v>145</v>
      </c>
      <c r="AJ67" s="125" t="s">
        <v>146</v>
      </c>
      <c r="AK67" s="125" t="s">
        <v>147</v>
      </c>
    </row>
    <row r="68" spans="34:37" ht="20.25">
      <c r="AH68" s="127">
        <v>360</v>
      </c>
      <c r="AI68" s="125" t="s">
        <v>148</v>
      </c>
      <c r="AJ68" s="125" t="s">
        <v>149</v>
      </c>
      <c r="AK68" s="125" t="s">
        <v>150</v>
      </c>
    </row>
    <row r="69" spans="34:37" ht="20.25">
      <c r="AH69" s="127">
        <v>370</v>
      </c>
      <c r="AI69" s="125" t="s">
        <v>151</v>
      </c>
      <c r="AJ69" s="125" t="s">
        <v>152</v>
      </c>
      <c r="AK69" s="125" t="s">
        <v>153</v>
      </c>
    </row>
    <row r="70" spans="34:37" ht="20.25">
      <c r="AH70" s="127">
        <v>380</v>
      </c>
      <c r="AI70" s="125" t="s">
        <v>154</v>
      </c>
      <c r="AJ70" s="125" t="s">
        <v>155</v>
      </c>
      <c r="AK70" s="125" t="s">
        <v>156</v>
      </c>
    </row>
    <row r="71" spans="34:37" ht="20.25">
      <c r="AH71" s="127">
        <v>390</v>
      </c>
      <c r="AI71" s="125" t="s">
        <v>157</v>
      </c>
      <c r="AJ71" s="125" t="s">
        <v>158</v>
      </c>
      <c r="AK71" s="125" t="s">
        <v>159</v>
      </c>
    </row>
    <row r="72" spans="34:37" ht="20.25">
      <c r="AH72" s="127">
        <v>400</v>
      </c>
      <c r="AI72" s="125" t="s">
        <v>160</v>
      </c>
      <c r="AJ72" s="125" t="s">
        <v>161</v>
      </c>
      <c r="AK72" s="125" t="s">
        <v>162</v>
      </c>
    </row>
    <row r="73" spans="34:37" ht="20.25">
      <c r="AH73" s="127">
        <v>410</v>
      </c>
      <c r="AI73" s="125" t="s">
        <v>163</v>
      </c>
      <c r="AJ73" s="125" t="s">
        <v>164</v>
      </c>
      <c r="AK73" s="125" t="s">
        <v>165</v>
      </c>
    </row>
    <row r="74" spans="34:37" ht="20.25">
      <c r="AH74" s="127">
        <v>420</v>
      </c>
      <c r="AI74" s="125" t="s">
        <v>166</v>
      </c>
      <c r="AJ74" s="125" t="s">
        <v>167</v>
      </c>
      <c r="AK74" s="125" t="s">
        <v>168</v>
      </c>
    </row>
    <row r="75" spans="34:37" ht="20.25">
      <c r="AH75" s="127">
        <v>430</v>
      </c>
      <c r="AI75" s="125" t="s">
        <v>169</v>
      </c>
      <c r="AJ75" s="125" t="s">
        <v>170</v>
      </c>
      <c r="AK75" s="125" t="s">
        <v>171</v>
      </c>
    </row>
    <row r="76" spans="34:37" ht="20.25">
      <c r="AH76" s="127">
        <v>440</v>
      </c>
      <c r="AI76" s="125" t="s">
        <v>172</v>
      </c>
      <c r="AJ76" s="125" t="s">
        <v>173</v>
      </c>
      <c r="AK76" s="125" t="s">
        <v>174</v>
      </c>
    </row>
    <row r="77" spans="34:37" ht="20.25">
      <c r="AH77" s="127">
        <v>450</v>
      </c>
      <c r="AI77" s="125" t="s">
        <v>175</v>
      </c>
      <c r="AJ77" s="125" t="s">
        <v>176</v>
      </c>
      <c r="AK77" s="125" t="s">
        <v>177</v>
      </c>
    </row>
    <row r="78" spans="34:37" ht="20.25">
      <c r="AH78" s="127">
        <v>460</v>
      </c>
      <c r="AI78" s="125" t="s">
        <v>178</v>
      </c>
      <c r="AJ78" s="125" t="s">
        <v>179</v>
      </c>
      <c r="AK78" s="125" t="s">
        <v>180</v>
      </c>
    </row>
    <row r="79" spans="34:37" ht="20.25">
      <c r="AH79" s="127">
        <v>470</v>
      </c>
      <c r="AI79" s="125" t="s">
        <v>181</v>
      </c>
      <c r="AJ79" s="125" t="s">
        <v>182</v>
      </c>
      <c r="AK79" s="125" t="s">
        <v>183</v>
      </c>
    </row>
    <row r="80" spans="34:37" ht="20.25">
      <c r="AH80" s="127">
        <v>480</v>
      </c>
      <c r="AI80" s="125" t="s">
        <v>184</v>
      </c>
      <c r="AJ80" s="125" t="s">
        <v>185</v>
      </c>
      <c r="AK80" s="125" t="s">
        <v>186</v>
      </c>
    </row>
    <row r="81" spans="34:37" ht="20.25">
      <c r="AH81" s="127">
        <v>490</v>
      </c>
      <c r="AI81" s="125" t="s">
        <v>187</v>
      </c>
      <c r="AJ81" s="125" t="s">
        <v>188</v>
      </c>
      <c r="AK81" s="125" t="s">
        <v>189</v>
      </c>
    </row>
    <row r="82" spans="34:37" ht="20.25">
      <c r="AH82" s="127">
        <v>500</v>
      </c>
      <c r="AI82" s="125" t="s">
        <v>190</v>
      </c>
      <c r="AJ82" s="125" t="s">
        <v>191</v>
      </c>
      <c r="AK82" s="125" t="s">
        <v>192</v>
      </c>
    </row>
    <row r="83" spans="34:37" ht="20.25">
      <c r="AH83" s="127">
        <v>510</v>
      </c>
      <c r="AI83" s="125" t="s">
        <v>193</v>
      </c>
      <c r="AJ83" s="125" t="s">
        <v>194</v>
      </c>
      <c r="AK83" s="125" t="s">
        <v>195</v>
      </c>
    </row>
    <row r="84" spans="34:37" ht="20.25">
      <c r="AH84" s="127">
        <v>520</v>
      </c>
      <c r="AI84" s="125" t="s">
        <v>196</v>
      </c>
      <c r="AJ84" s="125" t="s">
        <v>197</v>
      </c>
      <c r="AK84" s="125" t="s">
        <v>198</v>
      </c>
    </row>
    <row r="85" spans="34:37" ht="20.25">
      <c r="AH85" s="127">
        <v>530</v>
      </c>
      <c r="AI85" s="125" t="s">
        <v>199</v>
      </c>
      <c r="AJ85" s="125" t="s">
        <v>200</v>
      </c>
      <c r="AK85" s="125" t="s">
        <v>201</v>
      </c>
    </row>
    <row r="86" spans="34:37" ht="20.25">
      <c r="AH86" s="127">
        <v>540</v>
      </c>
      <c r="AI86" s="125" t="s">
        <v>202</v>
      </c>
      <c r="AJ86" s="125" t="s">
        <v>203</v>
      </c>
      <c r="AK86" s="125" t="s">
        <v>204</v>
      </c>
    </row>
    <row r="87" spans="34:37" ht="20.25">
      <c r="AH87" s="127">
        <v>550</v>
      </c>
      <c r="AI87" s="125" t="s">
        <v>205</v>
      </c>
      <c r="AJ87" s="125" t="s">
        <v>206</v>
      </c>
      <c r="AK87" s="125" t="s">
        <v>207</v>
      </c>
    </row>
    <row r="88" spans="34:37" ht="20.25">
      <c r="AH88" s="127">
        <v>560</v>
      </c>
      <c r="AI88" s="125" t="s">
        <v>208</v>
      </c>
      <c r="AJ88" s="125" t="s">
        <v>209</v>
      </c>
      <c r="AK88" s="125" t="s">
        <v>210</v>
      </c>
    </row>
    <row r="89" spans="34:37" ht="20.25">
      <c r="AH89" s="127">
        <v>570</v>
      </c>
      <c r="AI89" s="125" t="s">
        <v>211</v>
      </c>
      <c r="AJ89" s="125" t="s">
        <v>212</v>
      </c>
      <c r="AK89" s="125" t="s">
        <v>213</v>
      </c>
    </row>
    <row r="90" spans="34:37" ht="20.25">
      <c r="AH90" s="127">
        <v>580</v>
      </c>
      <c r="AI90" s="125" t="s">
        <v>214</v>
      </c>
      <c r="AJ90" s="125" t="s">
        <v>215</v>
      </c>
      <c r="AK90" s="125" t="s">
        <v>216</v>
      </c>
    </row>
    <row r="91" spans="34:37" ht="20.25">
      <c r="AH91" s="127">
        <v>590</v>
      </c>
      <c r="AI91" s="125" t="s">
        <v>217</v>
      </c>
      <c r="AJ91" s="125" t="s">
        <v>218</v>
      </c>
      <c r="AK91" s="125" t="s">
        <v>219</v>
      </c>
    </row>
    <row r="92" spans="34:37" ht="20.25">
      <c r="AH92" s="127">
        <v>600</v>
      </c>
      <c r="AI92" s="125" t="s">
        <v>220</v>
      </c>
      <c r="AJ92" s="125" t="s">
        <v>221</v>
      </c>
      <c r="AK92" s="125" t="s">
        <v>222</v>
      </c>
    </row>
    <row r="93" spans="34:37" ht="20.25">
      <c r="AH93" s="127">
        <v>610</v>
      </c>
      <c r="AI93" s="125" t="s">
        <v>223</v>
      </c>
      <c r="AJ93" s="125" t="s">
        <v>224</v>
      </c>
      <c r="AK93" s="125" t="s">
        <v>225</v>
      </c>
    </row>
    <row r="94" spans="34:37" ht="20.25">
      <c r="AH94" s="127">
        <v>620</v>
      </c>
      <c r="AI94" s="125" t="s">
        <v>226</v>
      </c>
      <c r="AJ94" s="125" t="s">
        <v>227</v>
      </c>
      <c r="AK94" s="125" t="s">
        <v>228</v>
      </c>
    </row>
    <row r="95" spans="34:37" ht="20.25">
      <c r="AH95" s="127">
        <v>630</v>
      </c>
      <c r="AI95" s="125" t="s">
        <v>229</v>
      </c>
      <c r="AJ95" s="125" t="s">
        <v>230</v>
      </c>
      <c r="AK95" s="125" t="s">
        <v>231</v>
      </c>
    </row>
    <row r="96" spans="34:37" ht="20.25">
      <c r="AH96" s="127">
        <v>640</v>
      </c>
      <c r="AI96" s="125" t="s">
        <v>232</v>
      </c>
      <c r="AJ96" s="125" t="s">
        <v>233</v>
      </c>
      <c r="AK96" s="125" t="s">
        <v>234</v>
      </c>
    </row>
    <row r="97" spans="34:37" ht="20.25">
      <c r="AH97" s="127">
        <v>650</v>
      </c>
      <c r="AI97" s="125" t="s">
        <v>235</v>
      </c>
      <c r="AJ97" s="125" t="s">
        <v>236</v>
      </c>
      <c r="AK97" s="125" t="s">
        <v>237</v>
      </c>
    </row>
    <row r="98" spans="34:37" ht="20.25">
      <c r="AH98" s="127">
        <v>660</v>
      </c>
      <c r="AI98" s="125" t="s">
        <v>238</v>
      </c>
      <c r="AJ98" s="125" t="s">
        <v>239</v>
      </c>
      <c r="AK98" s="125" t="s">
        <v>240</v>
      </c>
    </row>
    <row r="99" spans="34:37" ht="20.25">
      <c r="AH99" s="127">
        <v>670</v>
      </c>
      <c r="AI99" s="125" t="s">
        <v>241</v>
      </c>
      <c r="AJ99" s="125" t="s">
        <v>242</v>
      </c>
      <c r="AK99" s="125" t="s">
        <v>243</v>
      </c>
    </row>
    <row r="100" spans="34:37" ht="20.25">
      <c r="AH100" s="127">
        <v>680</v>
      </c>
      <c r="AI100" s="125" t="s">
        <v>244</v>
      </c>
      <c r="AJ100" s="125" t="s">
        <v>245</v>
      </c>
      <c r="AK100" s="125" t="s">
        <v>246</v>
      </c>
    </row>
    <row r="101" spans="34:37" ht="20.25">
      <c r="AH101" s="127">
        <v>690</v>
      </c>
      <c r="AI101" s="125" t="s">
        <v>247</v>
      </c>
      <c r="AJ101" s="125" t="s">
        <v>248</v>
      </c>
      <c r="AK101" s="125" t="s">
        <v>249</v>
      </c>
    </row>
    <row r="102" spans="34:37" ht="20.25">
      <c r="AH102" s="127">
        <v>700</v>
      </c>
      <c r="AI102" s="125" t="s">
        <v>250</v>
      </c>
      <c r="AJ102" s="125" t="s">
        <v>251</v>
      </c>
      <c r="AK102" s="125" t="s">
        <v>252</v>
      </c>
    </row>
    <row r="103" spans="34:37" ht="20.25">
      <c r="AH103" s="127">
        <v>710</v>
      </c>
      <c r="AI103" s="125" t="s">
        <v>253</v>
      </c>
      <c r="AJ103" s="125" t="s">
        <v>254</v>
      </c>
      <c r="AK103" s="125" t="s">
        <v>255</v>
      </c>
    </row>
    <row r="104" spans="34:37" ht="20.25">
      <c r="AH104" s="127">
        <v>720</v>
      </c>
      <c r="AI104" s="125" t="s">
        <v>256</v>
      </c>
      <c r="AJ104" s="125" t="s">
        <v>257</v>
      </c>
      <c r="AK104" s="125" t="s">
        <v>258</v>
      </c>
    </row>
    <row r="105" spans="34:37" ht="20.25">
      <c r="AH105" s="127">
        <v>730</v>
      </c>
      <c r="AI105" s="125" t="s">
        <v>259</v>
      </c>
      <c r="AJ105" s="125" t="s">
        <v>260</v>
      </c>
      <c r="AK105" s="125" t="s">
        <v>261</v>
      </c>
    </row>
    <row r="106" spans="34:37" ht="20.25">
      <c r="AH106" s="127">
        <v>740</v>
      </c>
      <c r="AI106" s="125" t="s">
        <v>262</v>
      </c>
      <c r="AJ106" s="125" t="s">
        <v>263</v>
      </c>
      <c r="AK106" s="125" t="s">
        <v>264</v>
      </c>
    </row>
    <row r="107" spans="34:37" ht="20.25">
      <c r="AH107" s="127">
        <v>750</v>
      </c>
      <c r="AI107" s="125" t="s">
        <v>265</v>
      </c>
      <c r="AJ107" s="125" t="s">
        <v>266</v>
      </c>
      <c r="AK107" s="125" t="s">
        <v>267</v>
      </c>
    </row>
    <row r="108" spans="34:37" ht="20.25">
      <c r="AH108" s="127">
        <v>760</v>
      </c>
      <c r="AI108" s="125" t="s">
        <v>268</v>
      </c>
      <c r="AJ108" s="125" t="s">
        <v>269</v>
      </c>
      <c r="AK108" s="125" t="s">
        <v>270</v>
      </c>
    </row>
    <row r="109" spans="34:37" ht="20.25">
      <c r="AH109" s="127">
        <v>770</v>
      </c>
      <c r="AI109" s="125" t="s">
        <v>271</v>
      </c>
      <c r="AJ109" s="125" t="s">
        <v>272</v>
      </c>
      <c r="AK109" s="125" t="s">
        <v>273</v>
      </c>
    </row>
    <row r="110" spans="34:37" ht="20.25">
      <c r="AH110" s="127">
        <v>780</v>
      </c>
      <c r="AI110" s="125" t="s">
        <v>274</v>
      </c>
      <c r="AJ110" s="125" t="s">
        <v>275</v>
      </c>
      <c r="AK110" s="125" t="s">
        <v>276</v>
      </c>
    </row>
    <row r="111" spans="34:37" ht="20.25">
      <c r="AH111" s="127">
        <v>790</v>
      </c>
      <c r="AI111" s="125" t="s">
        <v>277</v>
      </c>
      <c r="AJ111" s="125" t="s">
        <v>278</v>
      </c>
      <c r="AK111" s="125" t="s">
        <v>279</v>
      </c>
    </row>
    <row r="112" spans="34:37" ht="20.25">
      <c r="AH112" s="127">
        <v>800</v>
      </c>
      <c r="AI112" s="125" t="s">
        <v>280</v>
      </c>
      <c r="AJ112" s="125" t="s">
        <v>281</v>
      </c>
      <c r="AK112" s="125" t="s">
        <v>282</v>
      </c>
    </row>
    <row r="113" spans="34:37" ht="20.25">
      <c r="AH113" s="127">
        <v>810</v>
      </c>
      <c r="AI113" s="125" t="s">
        <v>283</v>
      </c>
      <c r="AJ113" s="125" t="s">
        <v>284</v>
      </c>
      <c r="AK113" s="125" t="s">
        <v>285</v>
      </c>
    </row>
    <row r="114" spans="34:37" ht="20.25">
      <c r="AH114" s="127">
        <v>820</v>
      </c>
      <c r="AI114" s="125" t="s">
        <v>286</v>
      </c>
      <c r="AJ114" s="125" t="s">
        <v>287</v>
      </c>
      <c r="AK114" s="125" t="s">
        <v>288</v>
      </c>
    </row>
    <row r="115" spans="34:37" ht="20.25">
      <c r="AH115" s="127">
        <v>830</v>
      </c>
      <c r="AI115" s="125" t="s">
        <v>289</v>
      </c>
      <c r="AJ115" s="125" t="s">
        <v>290</v>
      </c>
      <c r="AK115" s="125" t="s">
        <v>291</v>
      </c>
    </row>
    <row r="116" spans="34:37" ht="20.25">
      <c r="AH116" s="127">
        <v>840</v>
      </c>
      <c r="AI116" s="125" t="s">
        <v>292</v>
      </c>
      <c r="AJ116" s="125" t="s">
        <v>293</v>
      </c>
      <c r="AK116" s="125" t="s">
        <v>294</v>
      </c>
    </row>
    <row r="117" spans="34:37" ht="20.25">
      <c r="AH117" s="127">
        <v>850</v>
      </c>
      <c r="AI117" s="125" t="s">
        <v>295</v>
      </c>
      <c r="AJ117" s="125" t="s">
        <v>296</v>
      </c>
      <c r="AK117" s="125" t="s">
        <v>297</v>
      </c>
    </row>
    <row r="118" spans="34:37" ht="20.25">
      <c r="AH118" s="127">
        <v>860</v>
      </c>
      <c r="AI118" s="125" t="s">
        <v>298</v>
      </c>
      <c r="AJ118" s="125" t="s">
        <v>299</v>
      </c>
      <c r="AK118" s="125" t="s">
        <v>300</v>
      </c>
    </row>
    <row r="119" spans="34:37" ht="20.25">
      <c r="AH119" s="127">
        <v>870</v>
      </c>
      <c r="AI119" s="125" t="s">
        <v>301</v>
      </c>
      <c r="AJ119" s="125" t="s">
        <v>302</v>
      </c>
      <c r="AK119" s="125" t="s">
        <v>303</v>
      </c>
    </row>
    <row r="120" spans="34:37" ht="20.25">
      <c r="AH120" s="127">
        <v>880</v>
      </c>
      <c r="AI120" s="125" t="s">
        <v>304</v>
      </c>
      <c r="AJ120" s="125" t="s">
        <v>305</v>
      </c>
      <c r="AK120" s="125" t="s">
        <v>306</v>
      </c>
    </row>
    <row r="121" spans="34:37" ht="20.25">
      <c r="AH121" s="127">
        <v>890</v>
      </c>
      <c r="AI121" s="125" t="s">
        <v>307</v>
      </c>
      <c r="AJ121" s="125" t="s">
        <v>308</v>
      </c>
      <c r="AK121" s="125" t="s">
        <v>309</v>
      </c>
    </row>
    <row r="122" spans="34:37" ht="20.25">
      <c r="AH122" s="127">
        <v>900</v>
      </c>
      <c r="AI122" s="125" t="s">
        <v>310</v>
      </c>
      <c r="AJ122" s="125" t="s">
        <v>311</v>
      </c>
      <c r="AK122" s="125" t="s">
        <v>312</v>
      </c>
    </row>
    <row r="123" spans="34:37" ht="20.25">
      <c r="AH123" s="127">
        <v>910</v>
      </c>
      <c r="AI123" s="125" t="s">
        <v>313</v>
      </c>
      <c r="AJ123" s="125" t="s">
        <v>314</v>
      </c>
      <c r="AK123" s="125" t="s">
        <v>315</v>
      </c>
    </row>
    <row r="124" spans="34:37" ht="20.25">
      <c r="AH124" s="127">
        <v>920</v>
      </c>
      <c r="AI124" s="125" t="s">
        <v>316</v>
      </c>
      <c r="AJ124" s="125" t="s">
        <v>317</v>
      </c>
      <c r="AK124" s="125" t="s">
        <v>318</v>
      </c>
    </row>
    <row r="125" spans="34:37" ht="20.25">
      <c r="AH125" s="127">
        <v>930</v>
      </c>
      <c r="AI125" s="125" t="s">
        <v>319</v>
      </c>
      <c r="AJ125" s="125" t="s">
        <v>320</v>
      </c>
      <c r="AK125" s="125" t="s">
        <v>321</v>
      </c>
    </row>
    <row r="126" spans="34:37" ht="20.25">
      <c r="AH126" s="127">
        <v>940</v>
      </c>
      <c r="AI126" s="125" t="s">
        <v>322</v>
      </c>
      <c r="AJ126" s="125" t="s">
        <v>323</v>
      </c>
      <c r="AK126" s="125" t="s">
        <v>324</v>
      </c>
    </row>
    <row r="127" spans="34:37" ht="20.25">
      <c r="AH127" s="127">
        <v>950</v>
      </c>
      <c r="AI127" s="125" t="s">
        <v>325</v>
      </c>
      <c r="AJ127" s="125" t="s">
        <v>326</v>
      </c>
      <c r="AK127" s="125" t="s">
        <v>327</v>
      </c>
    </row>
    <row r="128" spans="34:37" ht="20.25">
      <c r="AH128" s="127">
        <v>971</v>
      </c>
      <c r="AI128" s="125" t="s">
        <v>328</v>
      </c>
      <c r="AJ128" s="125" t="s">
        <v>329</v>
      </c>
      <c r="AK128" s="125" t="s">
        <v>330</v>
      </c>
    </row>
    <row r="129" spans="34:37" ht="20.25">
      <c r="AH129" s="127">
        <v>972</v>
      </c>
      <c r="AI129" s="125" t="s">
        <v>331</v>
      </c>
      <c r="AJ129" s="125" t="s">
        <v>332</v>
      </c>
      <c r="AK129" s="125" t="s">
        <v>333</v>
      </c>
    </row>
    <row r="130" spans="34:37" ht="20.25">
      <c r="AH130" s="127">
        <v>973</v>
      </c>
      <c r="AI130" s="125" t="s">
        <v>334</v>
      </c>
      <c r="AJ130" s="125" t="s">
        <v>335</v>
      </c>
      <c r="AK130" s="125" t="s">
        <v>336</v>
      </c>
    </row>
    <row r="131" spans="34:37" ht="20.25">
      <c r="AH131" s="127">
        <v>974</v>
      </c>
      <c r="AI131" s="125" t="s">
        <v>337</v>
      </c>
      <c r="AJ131" s="125" t="s">
        <v>338</v>
      </c>
      <c r="AK131" s="125" t="s">
        <v>339</v>
      </c>
    </row>
    <row r="132" spans="34:37" ht="20.25">
      <c r="AH132" s="127">
        <v>976</v>
      </c>
      <c r="AI132" s="125" t="s">
        <v>340</v>
      </c>
      <c r="AJ132" s="125" t="s">
        <v>341</v>
      </c>
      <c r="AK132" s="125" t="s">
        <v>342</v>
      </c>
    </row>
    <row r="133" spans="34:37" ht="20.25">
      <c r="AH133" s="127" t="s">
        <v>486</v>
      </c>
      <c r="AI133" s="125" t="s">
        <v>346</v>
      </c>
      <c r="AJ133" s="125" t="s">
        <v>487</v>
      </c>
      <c r="AK133" s="125" t="s">
        <v>488</v>
      </c>
    </row>
    <row r="134" spans="34:37" ht="20.25">
      <c r="AH134" s="127">
        <v>988</v>
      </c>
      <c r="AI134" s="125" t="s">
        <v>343</v>
      </c>
      <c r="AJ134" s="125" t="s">
        <v>344</v>
      </c>
      <c r="AK134" s="125" t="s">
        <v>345</v>
      </c>
    </row>
    <row r="135" spans="34:37" ht="20.25">
      <c r="AH135" s="127" t="s">
        <v>347</v>
      </c>
      <c r="AI135" s="125" t="s">
        <v>348</v>
      </c>
      <c r="AJ135" s="125" t="s">
        <v>349</v>
      </c>
      <c r="AK135" s="125" t="s">
        <v>350</v>
      </c>
    </row>
    <row r="136" spans="34:37" ht="20.25">
      <c r="AH136" s="127" t="s">
        <v>351</v>
      </c>
      <c r="AI136" s="125" t="s">
        <v>352</v>
      </c>
      <c r="AJ136" s="125" t="s">
        <v>353</v>
      </c>
      <c r="AK136" s="125" t="s">
        <v>354</v>
      </c>
    </row>
    <row r="137" spans="34:37" ht="20.25">
      <c r="AH137" s="127" t="s">
        <v>355</v>
      </c>
      <c r="AI137" s="125" t="s">
        <v>356</v>
      </c>
      <c r="AJ137" s="125" t="s">
        <v>357</v>
      </c>
      <c r="AK137" s="125" t="s">
        <v>358</v>
      </c>
    </row>
    <row r="138" spans="34:37" ht="20.25">
      <c r="AH138" s="127" t="s">
        <v>359</v>
      </c>
      <c r="AI138" s="125" t="s">
        <v>360</v>
      </c>
      <c r="AJ138" s="125" t="s">
        <v>361</v>
      </c>
      <c r="AK138" s="125" t="s">
        <v>362</v>
      </c>
    </row>
    <row r="139" spans="34:37" ht="20.25">
      <c r="AH139" s="127" t="s">
        <v>363</v>
      </c>
      <c r="AI139" s="125" t="s">
        <v>364</v>
      </c>
      <c r="AJ139" s="125" t="s">
        <v>365</v>
      </c>
      <c r="AK139" s="125" t="s">
        <v>366</v>
      </c>
    </row>
    <row r="140" spans="34:37" ht="20.25">
      <c r="AH140" s="127" t="s">
        <v>367</v>
      </c>
      <c r="AI140" s="125" t="s">
        <v>368</v>
      </c>
      <c r="AJ140" s="125" t="s">
        <v>369</v>
      </c>
      <c r="AK140" s="125" t="s">
        <v>370</v>
      </c>
    </row>
    <row r="141" spans="34:37" ht="20.25">
      <c r="AH141" s="127" t="s">
        <v>371</v>
      </c>
      <c r="AI141" s="125" t="s">
        <v>372</v>
      </c>
      <c r="AJ141" s="125" t="s">
        <v>373</v>
      </c>
      <c r="AK141" s="125" t="s">
        <v>374</v>
      </c>
    </row>
    <row r="142" spans="34:37" ht="20.25">
      <c r="AH142" s="127" t="s">
        <v>375</v>
      </c>
      <c r="AI142" s="125" t="s">
        <v>376</v>
      </c>
      <c r="AJ142" s="125" t="s">
        <v>377</v>
      </c>
      <c r="AK142" s="125" t="s">
        <v>378</v>
      </c>
    </row>
    <row r="143" spans="34:37" ht="20.25">
      <c r="AH143" s="127" t="s">
        <v>379</v>
      </c>
      <c r="AI143" s="125" t="s">
        <v>380</v>
      </c>
      <c r="AJ143" s="125" t="s">
        <v>381</v>
      </c>
      <c r="AK143" s="125" t="s">
        <v>382</v>
      </c>
    </row>
    <row r="144" spans="34:37" ht="20.25">
      <c r="AH144" s="127" t="s">
        <v>383</v>
      </c>
      <c r="AI144" s="125" t="s">
        <v>489</v>
      </c>
      <c r="AJ144" s="125" t="s">
        <v>384</v>
      </c>
      <c r="AK144" s="125" t="s">
        <v>385</v>
      </c>
    </row>
    <row r="145" spans="34:37" ht="20.25">
      <c r="AH145" s="127" t="s">
        <v>386</v>
      </c>
      <c r="AI145" s="125" t="s">
        <v>387</v>
      </c>
      <c r="AJ145" s="125" t="s">
        <v>388</v>
      </c>
      <c r="AK145" s="125" t="s">
        <v>389</v>
      </c>
    </row>
    <row r="146" spans="34:37" ht="20.25">
      <c r="AH146" s="127" t="s">
        <v>390</v>
      </c>
      <c r="AI146" s="125" t="s">
        <v>391</v>
      </c>
      <c r="AJ146" s="125" t="s">
        <v>392</v>
      </c>
      <c r="AK146" s="125" t="s">
        <v>393</v>
      </c>
    </row>
    <row r="147" spans="34:37" ht="20.25">
      <c r="AH147" s="127" t="s">
        <v>462</v>
      </c>
      <c r="AI147" s="125" t="s">
        <v>463</v>
      </c>
      <c r="AJ147" s="125" t="s">
        <v>464</v>
      </c>
      <c r="AK147" s="125" t="s">
        <v>465</v>
      </c>
    </row>
    <row r="148" spans="34:37" ht="20.25">
      <c r="AH148" s="127" t="s">
        <v>466</v>
      </c>
      <c r="AI148" s="125" t="s">
        <v>467</v>
      </c>
      <c r="AJ148" s="125" t="s">
        <v>468</v>
      </c>
      <c r="AK148" s="125" t="s">
        <v>469</v>
      </c>
    </row>
    <row r="149" spans="34:37" ht="20.25">
      <c r="AH149" s="127" t="s">
        <v>454</v>
      </c>
      <c r="AI149" s="125" t="s">
        <v>455</v>
      </c>
      <c r="AJ149" s="125" t="s">
        <v>456</v>
      </c>
      <c r="AK149" s="125" t="s">
        <v>457</v>
      </c>
    </row>
    <row r="150" spans="34:37" ht="20.25">
      <c r="AH150" s="127" t="s">
        <v>450</v>
      </c>
      <c r="AI150" s="125" t="s">
        <v>451</v>
      </c>
      <c r="AJ150" s="125" t="s">
        <v>452</v>
      </c>
      <c r="AK150" s="125" t="s">
        <v>453</v>
      </c>
    </row>
    <row r="151" spans="34:37" ht="20.25">
      <c r="AH151" s="127" t="s">
        <v>442</v>
      </c>
      <c r="AI151" s="125" t="s">
        <v>443</v>
      </c>
      <c r="AJ151" s="125" t="s">
        <v>444</v>
      </c>
      <c r="AK151" s="125" t="s">
        <v>445</v>
      </c>
    </row>
    <row r="152" spans="34:37" ht="20.25">
      <c r="AH152" s="127" t="s">
        <v>446</v>
      </c>
      <c r="AI152" s="125" t="s">
        <v>447</v>
      </c>
      <c r="AJ152" s="125" t="s">
        <v>448</v>
      </c>
      <c r="AK152" s="125" t="s">
        <v>449</v>
      </c>
    </row>
    <row r="153" spans="34:37" ht="20.25">
      <c r="AH153" s="127" t="s">
        <v>458</v>
      </c>
      <c r="AI153" s="125" t="s">
        <v>459</v>
      </c>
      <c r="AJ153" s="125" t="s">
        <v>460</v>
      </c>
      <c r="AK153" s="125" t="s">
        <v>461</v>
      </c>
    </row>
    <row r="154" spans="34:37" ht="20.25">
      <c r="AH154" s="127" t="s">
        <v>438</v>
      </c>
      <c r="AI154" s="125" t="s">
        <v>439</v>
      </c>
      <c r="AJ154" s="125" t="s">
        <v>440</v>
      </c>
      <c r="AK154" s="125" t="s">
        <v>441</v>
      </c>
    </row>
    <row r="155" spans="34:37" ht="20.25">
      <c r="AH155" s="127" t="s">
        <v>434</v>
      </c>
      <c r="AI155" s="125" t="s">
        <v>435</v>
      </c>
      <c r="AJ155" s="125" t="s">
        <v>436</v>
      </c>
      <c r="AK155" s="125" t="s">
        <v>437</v>
      </c>
    </row>
    <row r="156" spans="34:37" ht="20.25">
      <c r="AH156" s="127" t="s">
        <v>394</v>
      </c>
      <c r="AI156" s="125" t="s">
        <v>395</v>
      </c>
      <c r="AJ156" s="125" t="s">
        <v>396</v>
      </c>
      <c r="AK156" s="125" t="s">
        <v>397</v>
      </c>
    </row>
    <row r="157" spans="34:37" ht="20.25">
      <c r="AH157" s="127" t="s">
        <v>398</v>
      </c>
      <c r="AI157" s="125" t="s">
        <v>399</v>
      </c>
      <c r="AJ157" s="125" t="s">
        <v>400</v>
      </c>
      <c r="AK157" s="125" t="s">
        <v>401</v>
      </c>
    </row>
    <row r="158" spans="34:37" ht="20.25">
      <c r="AH158" s="127" t="s">
        <v>402</v>
      </c>
      <c r="AI158" s="125" t="s">
        <v>403</v>
      </c>
      <c r="AJ158" s="125" t="s">
        <v>404</v>
      </c>
      <c r="AK158" s="125" t="s">
        <v>405</v>
      </c>
    </row>
    <row r="159" spans="34:37" ht="20.25">
      <c r="AH159" s="127" t="s">
        <v>406</v>
      </c>
      <c r="AI159" s="125" t="s">
        <v>407</v>
      </c>
      <c r="AJ159" s="125" t="s">
        <v>408</v>
      </c>
      <c r="AK159" s="125" t="s">
        <v>409</v>
      </c>
    </row>
    <row r="160" spans="34:37" ht="20.25">
      <c r="AH160" s="127" t="s">
        <v>410</v>
      </c>
      <c r="AI160" s="125" t="s">
        <v>411</v>
      </c>
      <c r="AJ160" s="125" t="s">
        <v>412</v>
      </c>
      <c r="AK160" s="125" t="s">
        <v>413</v>
      </c>
    </row>
    <row r="161" spans="34:37" ht="20.25">
      <c r="AH161" s="127" t="s">
        <v>414</v>
      </c>
      <c r="AI161" s="125" t="s">
        <v>415</v>
      </c>
      <c r="AJ161" s="125" t="s">
        <v>416</v>
      </c>
      <c r="AK161" s="125" t="s">
        <v>417</v>
      </c>
    </row>
    <row r="162" spans="34:37" ht="20.25">
      <c r="AH162" s="127" t="s">
        <v>418</v>
      </c>
      <c r="AI162" s="125" t="s">
        <v>419</v>
      </c>
      <c r="AJ162" s="125" t="s">
        <v>420</v>
      </c>
      <c r="AK162" s="125" t="s">
        <v>421</v>
      </c>
    </row>
    <row r="163" spans="34:37" ht="20.25">
      <c r="AH163" s="127" t="s">
        <v>422</v>
      </c>
      <c r="AI163" s="125" t="s">
        <v>423</v>
      </c>
      <c r="AJ163" s="125" t="s">
        <v>424</v>
      </c>
      <c r="AK163" s="125" t="s">
        <v>425</v>
      </c>
    </row>
    <row r="164" spans="34:37" ht="20.25">
      <c r="AH164" s="127" t="s">
        <v>490</v>
      </c>
      <c r="AI164" s="125" t="s">
        <v>490</v>
      </c>
      <c r="AJ164" s="125" t="s">
        <v>491</v>
      </c>
      <c r="AK164" s="125" t="s">
        <v>492</v>
      </c>
    </row>
    <row r="165" spans="34:37" ht="20.25">
      <c r="AH165" s="127" t="s">
        <v>426</v>
      </c>
      <c r="AI165" s="125" t="s">
        <v>427</v>
      </c>
      <c r="AJ165" s="125" t="s">
        <v>428</v>
      </c>
      <c r="AK165" s="125" t="s">
        <v>429</v>
      </c>
    </row>
    <row r="166" spans="34:37" ht="20.25">
      <c r="AH166" s="127" t="s">
        <v>430</v>
      </c>
      <c r="AI166" s="125" t="s">
        <v>431</v>
      </c>
      <c r="AJ166" s="125" t="s">
        <v>432</v>
      </c>
      <c r="AK166" s="125" t="s">
        <v>433</v>
      </c>
    </row>
  </sheetData>
  <sheetProtection password="E9DE" sheet="1" selectLockedCells="1"/>
  <mergeCells count="1">
    <mergeCell ref="A1:O1"/>
  </mergeCells>
  <conditionalFormatting sqref="AB8">
    <cfRule type="cellIs" priority="3" dxfId="1" operator="notEqual" stopIfTrue="1">
      <formula>$F$8</formula>
    </cfRule>
    <cfRule type="cellIs" priority="4" dxfId="0" operator="equal" stopIfTrue="1">
      <formula>$F$8</formula>
    </cfRule>
  </conditionalFormatting>
  <conditionalFormatting sqref="AB5">
    <cfRule type="cellIs" priority="1" dxfId="1" operator="notEqual" stopIfTrue="1">
      <formula>$F$5</formula>
    </cfRule>
    <cfRule type="cellIs" priority="2" dxfId="0" operator="equal" stopIfTrue="1">
      <formula>$F$5</formula>
    </cfRule>
  </conditionalFormatting>
  <dataValidations count="1">
    <dataValidation type="list" allowBlank="1" showInputMessage="1" showErrorMessage="1" sqref="A3">
      <formula1>$AK$31:$AK$166</formula1>
    </dataValidation>
  </dataValidations>
  <printOptions/>
  <pageMargins left="0.25" right="0.25" top="0.75" bottom="0.75" header="0.3" footer="0.3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PV</cp:lastModifiedBy>
  <cp:lastPrinted>2011-10-20T17:07:34Z</cp:lastPrinted>
  <dcterms:created xsi:type="dcterms:W3CDTF">2007-11-26T14:47:43Z</dcterms:created>
  <dcterms:modified xsi:type="dcterms:W3CDTF">2014-12-07T07:28:12Z</dcterms:modified>
  <cp:category/>
  <cp:version/>
  <cp:contentType/>
  <cp:contentStatus/>
</cp:coreProperties>
</file>