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70" windowHeight="10890" activeTab="0"/>
  </bookViews>
  <sheets>
    <sheet name="Résultats Locaux" sheetId="1" r:id="rId1"/>
    <sheet name="Résultats Nationaux" sheetId="2" r:id="rId2"/>
    <sheet name="Saisie Locale" sheetId="3" r:id="rId3"/>
    <sheet name="Saisie Nationale" sheetId="4" r:id="rId4"/>
  </sheets>
  <definedNames>
    <definedName name="_xlnm.Print_Area" localSheetId="0">'Résultats Locaux'!$A$2:$P$85</definedName>
    <definedName name="_xlnm.Print_Area" localSheetId="1">'Résultats Nationaux'!$A$1:$Q$32</definedName>
    <definedName name="_xlnm.Print_Area" localSheetId="2">'Saisie Locale'!$A$1:$P$13</definedName>
    <definedName name="_xlnm.Print_Area" localSheetId="3">'Saisie Nationale'!$A$1:$Q$16</definedName>
  </definedNames>
  <calcPr fullCalcOnLoad="1"/>
</workbook>
</file>

<file path=xl/sharedStrings.xml><?xml version="1.0" encoding="utf-8"?>
<sst xmlns="http://schemas.openxmlformats.org/spreadsheetml/2006/main" count="1022" uniqueCount="522">
  <si>
    <t>Inscrits</t>
  </si>
  <si>
    <t xml:space="preserve">Votants </t>
  </si>
  <si>
    <t>Abstentions</t>
  </si>
  <si>
    <t>Exprimés</t>
  </si>
  <si>
    <t>Nuls</t>
  </si>
  <si>
    <t>Quotient électoral</t>
  </si>
  <si>
    <t>Nombre de sièges à pourvoir</t>
  </si>
  <si>
    <t xml:space="preserve"> </t>
  </si>
  <si>
    <t>Moyenne</t>
  </si>
  <si>
    <t>Premier tour</t>
  </si>
  <si>
    <t>2ème tour</t>
  </si>
  <si>
    <t>3ème tour</t>
  </si>
  <si>
    <t>4ème tour</t>
  </si>
  <si>
    <t>Nombre d'élus</t>
  </si>
  <si>
    <t>5ème tour</t>
  </si>
  <si>
    <t>6ème tour</t>
  </si>
  <si>
    <t>7ème tour</t>
  </si>
  <si>
    <t>8ème tour</t>
  </si>
  <si>
    <t>Inspecteurs n°1</t>
  </si>
  <si>
    <t>Contrôleurs n°2</t>
  </si>
  <si>
    <t>Agents d'administration n°3</t>
  </si>
  <si>
    <t>Total CAP Locale</t>
  </si>
  <si>
    <t>Total CAP N</t>
  </si>
  <si>
    <t>9ème tour</t>
  </si>
  <si>
    <t>10ème tour</t>
  </si>
  <si>
    <t>N° 4 Inspecteurs</t>
  </si>
  <si>
    <t xml:space="preserve">N°5  Géomètres </t>
  </si>
  <si>
    <t>N°6  Contrôleurs</t>
  </si>
  <si>
    <t>N° 7   Agents Administratifs</t>
  </si>
  <si>
    <t>N° 1 AGFIP/AFIP</t>
  </si>
  <si>
    <t>N° 3 Idiv</t>
  </si>
  <si>
    <t>CFDT</t>
  </si>
  <si>
    <t>CGT</t>
  </si>
  <si>
    <t>N° 2  AFIPA/IP</t>
  </si>
  <si>
    <t>Nbr sièges à pourvoir</t>
  </si>
  <si>
    <t>A</t>
  </si>
  <si>
    <t>B</t>
  </si>
  <si>
    <t>C</t>
  </si>
  <si>
    <t>dep001</t>
  </si>
  <si>
    <t>dep002</t>
  </si>
  <si>
    <t>dep003</t>
  </si>
  <si>
    <t>dep004</t>
  </si>
  <si>
    <t>dep005</t>
  </si>
  <si>
    <t>dep006</t>
  </si>
  <si>
    <t>dep007</t>
  </si>
  <si>
    <t>dep008</t>
  </si>
  <si>
    <t>dep009</t>
  </si>
  <si>
    <t>dep010</t>
  </si>
  <si>
    <t>dep011</t>
  </si>
  <si>
    <t>dep012</t>
  </si>
  <si>
    <t>dep013</t>
  </si>
  <si>
    <t>dep014</t>
  </si>
  <si>
    <t>dep015</t>
  </si>
  <si>
    <t>dep016</t>
  </si>
  <si>
    <t>dep017</t>
  </si>
  <si>
    <t>dep018</t>
  </si>
  <si>
    <t>dep019</t>
  </si>
  <si>
    <t>dep021</t>
  </si>
  <si>
    <t>dep022</t>
  </si>
  <si>
    <t>dep023</t>
  </si>
  <si>
    <t>dep024</t>
  </si>
  <si>
    <t>dep025</t>
  </si>
  <si>
    <t>dep026</t>
  </si>
  <si>
    <t>dep027</t>
  </si>
  <si>
    <t>dep028</t>
  </si>
  <si>
    <t>dep029</t>
  </si>
  <si>
    <t>dep02A</t>
  </si>
  <si>
    <t>dep02B</t>
  </si>
  <si>
    <t>dep030</t>
  </si>
  <si>
    <t>dep031</t>
  </si>
  <si>
    <t>dep032</t>
  </si>
  <si>
    <t>dep033</t>
  </si>
  <si>
    <t>dep034</t>
  </si>
  <si>
    <t>dep035</t>
  </si>
  <si>
    <t>dep036</t>
  </si>
  <si>
    <t>dep037</t>
  </si>
  <si>
    <t>dep038</t>
  </si>
  <si>
    <t>dep039</t>
  </si>
  <si>
    <t>dep040</t>
  </si>
  <si>
    <t>dep041</t>
  </si>
  <si>
    <t>dep042</t>
  </si>
  <si>
    <t>dep043</t>
  </si>
  <si>
    <t>dep044</t>
  </si>
  <si>
    <t>dep045</t>
  </si>
  <si>
    <t>dep046</t>
  </si>
  <si>
    <t>dep047</t>
  </si>
  <si>
    <t>dep048</t>
  </si>
  <si>
    <t>dep049</t>
  </si>
  <si>
    <t>dep050</t>
  </si>
  <si>
    <t>dep051</t>
  </si>
  <si>
    <t>dep052</t>
  </si>
  <si>
    <t>dep053</t>
  </si>
  <si>
    <t>dep054</t>
  </si>
  <si>
    <t>dep055</t>
  </si>
  <si>
    <t>dep056</t>
  </si>
  <si>
    <t>dep057</t>
  </si>
  <si>
    <t>dep058</t>
  </si>
  <si>
    <t>dep059</t>
  </si>
  <si>
    <t>dep060</t>
  </si>
  <si>
    <t>dep061</t>
  </si>
  <si>
    <t>dep062</t>
  </si>
  <si>
    <t>dep063</t>
  </si>
  <si>
    <t>dep064</t>
  </si>
  <si>
    <t>dep065</t>
  </si>
  <si>
    <t>dep066</t>
  </si>
  <si>
    <t>dep067</t>
  </si>
  <si>
    <t>dep068</t>
  </si>
  <si>
    <t>dep069</t>
  </si>
  <si>
    <t>dep070</t>
  </si>
  <si>
    <t>dep071</t>
  </si>
  <si>
    <t>dep072</t>
  </si>
  <si>
    <t>dep073</t>
  </si>
  <si>
    <t>dep074</t>
  </si>
  <si>
    <t>dep075</t>
  </si>
  <si>
    <t>dep076</t>
  </si>
  <si>
    <t>dep077</t>
  </si>
  <si>
    <t>dep078</t>
  </si>
  <si>
    <t>dep079</t>
  </si>
  <si>
    <t>dep080</t>
  </si>
  <si>
    <t>dep081</t>
  </si>
  <si>
    <t>dep082</t>
  </si>
  <si>
    <t>dep083</t>
  </si>
  <si>
    <t>dep084</t>
  </si>
  <si>
    <t>dep085</t>
  </si>
  <si>
    <t>dep086</t>
  </si>
  <si>
    <t>dep087</t>
  </si>
  <si>
    <t>dep088</t>
  </si>
  <si>
    <t>dep089</t>
  </si>
  <si>
    <t>dep090</t>
  </si>
  <si>
    <t>dep091</t>
  </si>
  <si>
    <t>dep092</t>
  </si>
  <si>
    <t>dep093</t>
  </si>
  <si>
    <t>dep094</t>
  </si>
  <si>
    <t>dep095</t>
  </si>
  <si>
    <t>dep971</t>
  </si>
  <si>
    <t>dep972</t>
  </si>
  <si>
    <t>dep973</t>
  </si>
  <si>
    <t>dep974</t>
  </si>
  <si>
    <t>dep976</t>
  </si>
  <si>
    <t>dep988</t>
  </si>
  <si>
    <t>depA15</t>
  </si>
  <si>
    <t>depA20</t>
  </si>
  <si>
    <t>depA30</t>
  </si>
  <si>
    <t>depA35</t>
  </si>
  <si>
    <t>depA40</t>
  </si>
  <si>
    <t>depA45</t>
  </si>
  <si>
    <t>depA50</t>
  </si>
  <si>
    <t>depA55</t>
  </si>
  <si>
    <t>depA80</t>
  </si>
  <si>
    <t>depB11</t>
  </si>
  <si>
    <t>depB31</t>
  </si>
  <si>
    <t>depB38</t>
  </si>
  <si>
    <t>depR13</t>
  </si>
  <si>
    <t>depR31</t>
  </si>
  <si>
    <t>depR33</t>
  </si>
  <si>
    <t>depR35</t>
  </si>
  <si>
    <t>depR45</t>
  </si>
  <si>
    <t>depR54</t>
  </si>
  <si>
    <t>depR59</t>
  </si>
  <si>
    <t>depR69</t>
  </si>
  <si>
    <t>depTAP</t>
  </si>
  <si>
    <t>depTGE</t>
  </si>
  <si>
    <t>depD78</t>
  </si>
  <si>
    <t>depD77</t>
  </si>
  <si>
    <t>depD63</t>
  </si>
  <si>
    <t>depD67</t>
  </si>
  <si>
    <t>depD59</t>
  </si>
  <si>
    <t>depD44</t>
  </si>
  <si>
    <t>depD69</t>
  </si>
  <si>
    <t>depD13</t>
  </si>
  <si>
    <t>depD33</t>
  </si>
  <si>
    <t>010</t>
  </si>
  <si>
    <t xml:space="preserve">DDFIP AIN   </t>
  </si>
  <si>
    <t>020</t>
  </si>
  <si>
    <t xml:space="preserve">DDFIP AISNE   </t>
  </si>
  <si>
    <t>030</t>
  </si>
  <si>
    <t xml:space="preserve">DDFIP ALLIER   </t>
  </si>
  <si>
    <t>040</t>
  </si>
  <si>
    <t xml:space="preserve">DDFIP ALPES-HTE-PROV   </t>
  </si>
  <si>
    <t>050</t>
  </si>
  <si>
    <t xml:space="preserve">DDFIP HAUTES-ALPES   </t>
  </si>
  <si>
    <t>060</t>
  </si>
  <si>
    <t xml:space="preserve">DDFIP ALPES-MARITIMES   </t>
  </si>
  <si>
    <t>070</t>
  </si>
  <si>
    <t xml:space="preserve">DDFIP ARDECHE   </t>
  </si>
  <si>
    <t>080</t>
  </si>
  <si>
    <t xml:space="preserve">DDFIP ARDENNES   </t>
  </si>
  <si>
    <t>090</t>
  </si>
  <si>
    <t xml:space="preserve">DDFIP ARIEGE   </t>
  </si>
  <si>
    <t xml:space="preserve">DDFIP AUBE   </t>
  </si>
  <si>
    <t xml:space="preserve">DDFIP AUDE   </t>
  </si>
  <si>
    <t xml:space="preserve">DDFIP AVEYRON   </t>
  </si>
  <si>
    <t xml:space="preserve">DRFIP BOUCH.-DU-RHONE   </t>
  </si>
  <si>
    <t xml:space="preserve">DRFIP CALVADOS   </t>
  </si>
  <si>
    <t xml:space="preserve">DDIFP CANTAL   </t>
  </si>
  <si>
    <t xml:space="preserve">DDFIP CHARENTE   </t>
  </si>
  <si>
    <t xml:space="preserve">DDFIP CHARENTE-MARIT   </t>
  </si>
  <si>
    <t xml:space="preserve">DDFIP CHER   </t>
  </si>
  <si>
    <t xml:space="preserve">DDFIP CORREZE   </t>
  </si>
  <si>
    <t xml:space="preserve">DRFIP COTE D'OR  </t>
  </si>
  <si>
    <t xml:space="preserve">DDFIP COTES-D'ARMOR   </t>
  </si>
  <si>
    <t xml:space="preserve">DDFIP CREUSE   </t>
  </si>
  <si>
    <t xml:space="preserve">DDFIP DORDOGNE   </t>
  </si>
  <si>
    <t xml:space="preserve">DRFIP DOUBS   </t>
  </si>
  <si>
    <t xml:space="preserve">DDFIP DROME   </t>
  </si>
  <si>
    <t xml:space="preserve">DDFIP EURE   </t>
  </si>
  <si>
    <t xml:space="preserve">DDFIP EURE-ET-LOIR   </t>
  </si>
  <si>
    <t xml:space="preserve">DDFIP FINISTERE   </t>
  </si>
  <si>
    <t>2A0</t>
  </si>
  <si>
    <t xml:space="preserve">DRFIP CORSE-DU-SUD   </t>
  </si>
  <si>
    <t>2B0</t>
  </si>
  <si>
    <t xml:space="preserve">DDFIP HAUTE-CORSE   </t>
  </si>
  <si>
    <t xml:space="preserve">DDFIP GARD   </t>
  </si>
  <si>
    <t xml:space="preserve">DRFIP HAUTE-GARONNE   </t>
  </si>
  <si>
    <t xml:space="preserve">DDFIP GERS   </t>
  </si>
  <si>
    <t xml:space="preserve">DRFIP GIRONDE   </t>
  </si>
  <si>
    <t xml:space="preserve">DRFIP HERAULT   </t>
  </si>
  <si>
    <t xml:space="preserve">DDFIP ILLE-VILAINE   </t>
  </si>
  <si>
    <t xml:space="preserve">DDFIP INDRE   </t>
  </si>
  <si>
    <t xml:space="preserve">DDFIP INDRE-ET-LOIRE   </t>
  </si>
  <si>
    <t xml:space="preserve">DDFIP ISERE   </t>
  </si>
  <si>
    <t xml:space="preserve">DDFIP JURA   </t>
  </si>
  <si>
    <t xml:space="preserve">DDFIP LANDES   </t>
  </si>
  <si>
    <t xml:space="preserve">DDFIP LOIR-ET-CHER   </t>
  </si>
  <si>
    <t xml:space="preserve">DDFIP LOIRE   </t>
  </si>
  <si>
    <t xml:space="preserve">DDFIP HAUTE-LOIRE   </t>
  </si>
  <si>
    <t xml:space="preserve">DRFIP LOIRE-ATLANTIQ.   </t>
  </si>
  <si>
    <t xml:space="preserve">DRFIP LOIRET   </t>
  </si>
  <si>
    <t xml:space="preserve">DDFIP LOT   </t>
  </si>
  <si>
    <t xml:space="preserve">DDFIP LOT-ET-GARONNE   </t>
  </si>
  <si>
    <t xml:space="preserve">DDFIP LOZERE   </t>
  </si>
  <si>
    <t xml:space="preserve">DDFIP MAINE-ET-LOIRE   </t>
  </si>
  <si>
    <t xml:space="preserve">DDFIP MANCHE   </t>
  </si>
  <si>
    <t xml:space="preserve">DRFIP MARNE   </t>
  </si>
  <si>
    <t xml:space="preserve">DDFIP HAUTE-MARNE   </t>
  </si>
  <si>
    <t xml:space="preserve">DDFIP MAYENNE   </t>
  </si>
  <si>
    <t xml:space="preserve">DDFIP MEURTHE-MOSEL.   </t>
  </si>
  <si>
    <t xml:space="preserve">DDFIP MEUSE   </t>
  </si>
  <si>
    <t xml:space="preserve">DDFIP MORBIHAN   </t>
  </si>
  <si>
    <t xml:space="preserve">DRFIP MOSELLE   </t>
  </si>
  <si>
    <t xml:space="preserve">DDFIP NIEVRE   </t>
  </si>
  <si>
    <t xml:space="preserve">DRFIP NORD   </t>
  </si>
  <si>
    <t xml:space="preserve">DDFIP OISE   </t>
  </si>
  <si>
    <t xml:space="preserve">DDFIP ORNE   </t>
  </si>
  <si>
    <t xml:space="preserve">DDFIP PAS-DE-CALAIS   </t>
  </si>
  <si>
    <t xml:space="preserve">DRFIP PUY-DE-DOME   </t>
  </si>
  <si>
    <t xml:space="preserve">DDFIP PYRENEES-ATL.   </t>
  </si>
  <si>
    <t xml:space="preserve">DDFIP HTES-PYRENEES   </t>
  </si>
  <si>
    <t xml:space="preserve">DDFIP PYRENEES-ORIEN   </t>
  </si>
  <si>
    <t xml:space="preserve">DRFIP BAS-RHIN   </t>
  </si>
  <si>
    <t xml:space="preserve">DDFIP HAUT-RHIN   </t>
  </si>
  <si>
    <t xml:space="preserve">DRFIP RHONE   </t>
  </si>
  <si>
    <t xml:space="preserve">DDFIP HAUTE-SAONE   </t>
  </si>
  <si>
    <t xml:space="preserve">DDFIP SAONE-ET-LOIRE   </t>
  </si>
  <si>
    <t xml:space="preserve">DDFIP SARTHE   </t>
  </si>
  <si>
    <t xml:space="preserve">DDFIP SAVOIE   </t>
  </si>
  <si>
    <t xml:space="preserve">DDFIP HAUTE-SAVOIE   </t>
  </si>
  <si>
    <t xml:space="preserve">DRFIP IDF ET PARIS </t>
  </si>
  <si>
    <t xml:space="preserve">DRFIP SEINE-MARITIME   </t>
  </si>
  <si>
    <t xml:space="preserve">DDFIP SEINE-ET-MARNE   </t>
  </si>
  <si>
    <t xml:space="preserve">DDFIP YVELINES   </t>
  </si>
  <si>
    <t xml:space="preserve">DDFIP DEUX-SEVRES   </t>
  </si>
  <si>
    <t xml:space="preserve">DRFIP SOMME   </t>
  </si>
  <si>
    <t xml:space="preserve">DDFIP TARN   </t>
  </si>
  <si>
    <t xml:space="preserve">DDFIP TARN-GARONNE   </t>
  </si>
  <si>
    <t xml:space="preserve">DDFIP VAR   </t>
  </si>
  <si>
    <t xml:space="preserve">DDFIP VAUCLUSE   </t>
  </si>
  <si>
    <t xml:space="preserve">DDFIP VENDEE   </t>
  </si>
  <si>
    <t xml:space="preserve">DRFIP VIENNE   </t>
  </si>
  <si>
    <t xml:space="preserve">DRFIP HAUTE-VIENNE   </t>
  </si>
  <si>
    <t xml:space="preserve">DDFIP VOSGES   </t>
  </si>
  <si>
    <t xml:space="preserve">DDFIP YONNE   </t>
  </si>
  <si>
    <t xml:space="preserve">DDFIP T. DE BELFORT </t>
  </si>
  <si>
    <t xml:space="preserve">DDFIP ESSONNE   </t>
  </si>
  <si>
    <t xml:space="preserve">DDFIP HTS-DE-SEINE   </t>
  </si>
  <si>
    <t xml:space="preserve">DDFIP SEINE-ST-DENIS   </t>
  </si>
  <si>
    <t xml:space="preserve">DDFIP VAL-DE-MARNE   </t>
  </si>
  <si>
    <t xml:space="preserve">DDFIP VAL-D'OISE   </t>
  </si>
  <si>
    <t xml:space="preserve">DRFIP GUADELOUPE   </t>
  </si>
  <si>
    <t xml:space="preserve">DRFIP MARTINIQUE   </t>
  </si>
  <si>
    <t xml:space="preserve">DRFIP GUYANE   </t>
  </si>
  <si>
    <t xml:space="preserve">DRFIP LA REUNION  </t>
  </si>
  <si>
    <t xml:space="preserve">DDFIP MAYOTTE   </t>
  </si>
  <si>
    <t xml:space="preserve">NOUVELLE CALEDONIE   </t>
  </si>
  <si>
    <t xml:space="preserve">POLYNESIE FRANC   </t>
  </si>
  <si>
    <t>A15</t>
  </si>
  <si>
    <t xml:space="preserve">SDNC    </t>
  </si>
  <si>
    <t>A20</t>
  </si>
  <si>
    <t xml:space="preserve">DVNI    </t>
  </si>
  <si>
    <t>A30</t>
  </si>
  <si>
    <t xml:space="preserve">DNID    </t>
  </si>
  <si>
    <t>A35</t>
  </si>
  <si>
    <t xml:space="preserve">DNVSF    </t>
  </si>
  <si>
    <t>A40</t>
  </si>
  <si>
    <t xml:space="preserve">DNEF    </t>
  </si>
  <si>
    <t>A45</t>
  </si>
  <si>
    <t xml:space="preserve">DGE    </t>
  </si>
  <si>
    <t>A50</t>
  </si>
  <si>
    <t xml:space="preserve">IMPOTS SERVICE   </t>
  </si>
  <si>
    <t>A55</t>
  </si>
  <si>
    <t xml:space="preserve">ENFIP    </t>
  </si>
  <si>
    <t>A80</t>
  </si>
  <si>
    <t xml:space="preserve">D.C.S.T.    </t>
  </si>
  <si>
    <t>B11</t>
  </si>
  <si>
    <t>B31</t>
  </si>
  <si>
    <t xml:space="preserve">DRESG    </t>
  </si>
  <si>
    <t>B38</t>
  </si>
  <si>
    <t xml:space="preserve">SERVICES CENTRAUX   </t>
  </si>
  <si>
    <t>R13</t>
  </si>
  <si>
    <t xml:space="preserve">DCOFI SUD-EST   </t>
  </si>
  <si>
    <t>R31</t>
  </si>
  <si>
    <t xml:space="preserve">DCOFI SUD-PYRENEES   </t>
  </si>
  <si>
    <t>R33</t>
  </si>
  <si>
    <t xml:space="preserve">DCOFI SUD-OUEST   </t>
  </si>
  <si>
    <t>R35</t>
  </si>
  <si>
    <t xml:space="preserve">DCOFI OUEST   </t>
  </si>
  <si>
    <t>R45</t>
  </si>
  <si>
    <t xml:space="preserve">DCOFI CENTRE   </t>
  </si>
  <si>
    <t>R54</t>
  </si>
  <si>
    <t xml:space="preserve">DCOFI EST   </t>
  </si>
  <si>
    <t>R59</t>
  </si>
  <si>
    <t xml:space="preserve">DCOFI NORD   </t>
  </si>
  <si>
    <t>R69</t>
  </si>
  <si>
    <t xml:space="preserve">DCOFI RALPES-BOURGOGN   </t>
  </si>
  <si>
    <t>TAP</t>
  </si>
  <si>
    <t xml:space="preserve">TG APHP   </t>
  </si>
  <si>
    <t>TGE</t>
  </si>
  <si>
    <t xml:space="preserve">TG ETRANGER   </t>
  </si>
  <si>
    <t>D78</t>
  </si>
  <si>
    <t xml:space="preserve">DISI PARIS-NORMANDIE   </t>
  </si>
  <si>
    <t>D77</t>
  </si>
  <si>
    <t xml:space="preserve">DISI PARIS-CHAMPAGNE   </t>
  </si>
  <si>
    <t>D63</t>
  </si>
  <si>
    <t xml:space="preserve">DISI PAYS DU CENTRE </t>
  </si>
  <si>
    <t>D67</t>
  </si>
  <si>
    <t xml:space="preserve">DISI EST   </t>
  </si>
  <si>
    <t>D59</t>
  </si>
  <si>
    <t xml:space="preserve">DISI NORD   </t>
  </si>
  <si>
    <t>D44</t>
  </si>
  <si>
    <t xml:space="preserve">DISI OUEST   </t>
  </si>
  <si>
    <t>D69</t>
  </si>
  <si>
    <t xml:space="preserve">DISI RHONE ALPES BOURGOGNE </t>
  </si>
  <si>
    <t>D13</t>
  </si>
  <si>
    <t xml:space="preserve">DISI SUD-EST   </t>
  </si>
  <si>
    <t>D33</t>
  </si>
  <si>
    <t xml:space="preserve">DISI SUD-OUEST   </t>
  </si>
  <si>
    <t>DDFIP AIN    : dep001.xls</t>
  </si>
  <si>
    <t>DDFIP AISNE    : dep002.xls</t>
  </si>
  <si>
    <t>DDFIP ALLIER    : dep003.xls</t>
  </si>
  <si>
    <t>DDFIP ALPES-HTE-PROV    : dep004.xls</t>
  </si>
  <si>
    <t>DDFIP HAUTES-ALPES    : dep005.xls</t>
  </si>
  <si>
    <t>DDFIP ALPES-MARITIMES    : dep006.xls</t>
  </si>
  <si>
    <t>DDFIP ARDECHE    : dep007.xls</t>
  </si>
  <si>
    <t>DDFIP ARDENNES    : dep008.xls</t>
  </si>
  <si>
    <t>DDFIP ARIEGE    : dep009.xls</t>
  </si>
  <si>
    <t>DDFIP AUBE    : dep010.xls</t>
  </si>
  <si>
    <t>DDFIP AUDE    : dep011.xls</t>
  </si>
  <si>
    <t>DDFIP AVEYRON    : dep012.xls</t>
  </si>
  <si>
    <t>DRFIP BOUCH.-DU-RHONE    : dep013.xls</t>
  </si>
  <si>
    <t>DRFIP CALVADOS    : dep014.xls</t>
  </si>
  <si>
    <t>DDIFP CANTAL    : dep015.xls</t>
  </si>
  <si>
    <t>DDFIP CHARENTE    : dep016.xls</t>
  </si>
  <si>
    <t>DDFIP CHARENTE-MARIT    : dep017.xls</t>
  </si>
  <si>
    <t>DDFIP CHER    : dep018.xls</t>
  </si>
  <si>
    <t>DDFIP CORREZE    : dep019.xls</t>
  </si>
  <si>
    <t>DRFIP COTE D'OR   : dep021.xls</t>
  </si>
  <si>
    <t>DDFIP COTES-D'ARMOR    : dep022.xls</t>
  </si>
  <si>
    <t>DDFIP CREUSE    : dep023.xls</t>
  </si>
  <si>
    <t>DDFIP DORDOGNE    : dep024.xls</t>
  </si>
  <si>
    <t>DRFIP DOUBS    : dep025.xls</t>
  </si>
  <si>
    <t>DDFIP DROME    : dep026.xls</t>
  </si>
  <si>
    <t>DDFIP EURE    : dep027.xls</t>
  </si>
  <si>
    <t>DDFIP EURE-ET-LOIR    : dep028.xls</t>
  </si>
  <si>
    <t>DDFIP FINISTERE    : dep029.xls</t>
  </si>
  <si>
    <t>DRFIP CORSE-DU-SUD    : dep02A.xls</t>
  </si>
  <si>
    <t>DDFIP HAUTE-CORSE    : dep02B.xls</t>
  </si>
  <si>
    <t>DDFIP GARD    : dep030.xls</t>
  </si>
  <si>
    <t>DRFIP HAUTE-GARONNE    : dep031.xls</t>
  </si>
  <si>
    <t>DDFIP GERS    : dep032.xls</t>
  </si>
  <si>
    <t>DRFIP GIRONDE    : dep033.xls</t>
  </si>
  <si>
    <t>DRFIP HERAULT    : dep034.xls</t>
  </si>
  <si>
    <t>DDFIP ILLE-VILAINE    : dep035.xls</t>
  </si>
  <si>
    <t>DDFIP INDRE    : dep036.xls</t>
  </si>
  <si>
    <t>DDFIP INDRE-ET-LOIRE    : dep037.xls</t>
  </si>
  <si>
    <t>DDFIP ISERE    : dep038.xls</t>
  </si>
  <si>
    <t>DDFIP JURA    : dep039.xls</t>
  </si>
  <si>
    <t>DDFIP LANDES    : dep040.xls</t>
  </si>
  <si>
    <t>DDFIP LOIR-ET-CHER    : dep041.xls</t>
  </si>
  <si>
    <t>DDFIP LOIRE    : dep042.xls</t>
  </si>
  <si>
    <t>DDFIP HAUTE-LOIRE    : dep043.xls</t>
  </si>
  <si>
    <t>DRFIP LOIRE-ATLANTIQ.    : dep044.xls</t>
  </si>
  <si>
    <t>DRFIP LOIRET    : dep045.xls</t>
  </si>
  <si>
    <t>DDFIP LOT    : dep046.xls</t>
  </si>
  <si>
    <t>DDFIP LOT-ET-GARONNE    : dep047.xls</t>
  </si>
  <si>
    <t>DDFIP LOZERE    : dep048.xls</t>
  </si>
  <si>
    <t>DDFIP MAINE-ET-LOIRE    : dep049.xls</t>
  </si>
  <si>
    <t>DDFIP MANCHE    : dep050.xls</t>
  </si>
  <si>
    <t>DRFIP MARNE    : dep051.xls</t>
  </si>
  <si>
    <t>DDFIP HAUTE-MARNE    : dep052.xls</t>
  </si>
  <si>
    <t>DDFIP MAYENNE    : dep053.xls</t>
  </si>
  <si>
    <t>DDFIP MEURTHE-MOSEL.    : dep054.xls</t>
  </si>
  <si>
    <t>DDFIP MEUSE    : dep055.xls</t>
  </si>
  <si>
    <t>DDFIP MORBIHAN    : dep056.xls</t>
  </si>
  <si>
    <t>DRFIP MOSELLE    : dep057.xls</t>
  </si>
  <si>
    <t>DDFIP NIEVRE    : dep058.xls</t>
  </si>
  <si>
    <t>DRFIP NORD    : dep059.xls</t>
  </si>
  <si>
    <t>DDFIP OISE    : dep060.xls</t>
  </si>
  <si>
    <t>DDFIP ORNE    : dep061.xls</t>
  </si>
  <si>
    <t>DDFIP PAS-DE-CALAIS    : dep062.xls</t>
  </si>
  <si>
    <t>DRFIP PUY-DE-DOME    : dep063.xls</t>
  </si>
  <si>
    <t>DDFIP PYRENEES-ATL.    : dep064.xls</t>
  </si>
  <si>
    <t>DDFIP HTES-PYRENEES    : dep065.xls</t>
  </si>
  <si>
    <t>DDFIP PYRENEES-ORIEN    : dep066.xls</t>
  </si>
  <si>
    <t>DRFIP BAS-RHIN    : dep067.xls</t>
  </si>
  <si>
    <t>DDFIP HAUT-RHIN    : dep068.xls</t>
  </si>
  <si>
    <t>DRFIP RHONE    : dep069.xls</t>
  </si>
  <si>
    <t>DDFIP HAUTE-SAONE    : dep070.xls</t>
  </si>
  <si>
    <t>DDFIP SAONE-ET-LOIRE    : dep071.xls</t>
  </si>
  <si>
    <t>DDFIP SARTHE    : dep072.xls</t>
  </si>
  <si>
    <t>DDFIP SAVOIE    : dep073.xls</t>
  </si>
  <si>
    <t>DDFIP HAUTE-SAVOIE    : dep074.xls</t>
  </si>
  <si>
    <t>DRFIP IDF ET PARIS  : dep075.xls</t>
  </si>
  <si>
    <t>DRFIP SEINE-MARITIME    : dep076.xls</t>
  </si>
  <si>
    <t>DDFIP SEINE-ET-MARNE    : dep077.xls</t>
  </si>
  <si>
    <t>DDFIP YVELINES    : dep078.xls</t>
  </si>
  <si>
    <t>DDFIP DEUX-SEVRES    : dep079.xls</t>
  </si>
  <si>
    <t>DRFIP SOMME    : dep080.xls</t>
  </si>
  <si>
    <t>DDFIP TARN    : dep081.xls</t>
  </si>
  <si>
    <t>DDFIP TARN-GARONNE    : dep082.xls</t>
  </si>
  <si>
    <t>DDFIP VAR    : dep083.xls</t>
  </si>
  <si>
    <t>DDFIP VAUCLUSE    : dep084.xls</t>
  </si>
  <si>
    <t>DDFIP VENDEE    : dep085.xls</t>
  </si>
  <si>
    <t>DRFIP VIENNE    : dep086.xls</t>
  </si>
  <si>
    <t>DRFIP HAUTE-VIENNE    : dep087.xls</t>
  </si>
  <si>
    <t>DDFIP VOSGES    : dep088.xls</t>
  </si>
  <si>
    <t>DDFIP YONNE    : dep089.xls</t>
  </si>
  <si>
    <t>DDFIP T. DE BELFORT  : dep090.xls</t>
  </si>
  <si>
    <t>DDFIP ESSONNE    : dep091.xls</t>
  </si>
  <si>
    <t>DDFIP HTS-DE-SEINE    : dep092.xls</t>
  </si>
  <si>
    <t>DDFIP SEINE-ST-DENIS    : dep093.xls</t>
  </si>
  <si>
    <t>DDFIP VAL-DE-MARNE    : dep094.xls</t>
  </si>
  <si>
    <t>DDFIP VAL-D'OISE    : dep095.xls</t>
  </si>
  <si>
    <t>DRFIP GUADELOUPE    : dep971.xls</t>
  </si>
  <si>
    <t>DRFIP MARTINIQUE    : dep972.xls</t>
  </si>
  <si>
    <t>DRFIP GUYANE    : dep973.xls</t>
  </si>
  <si>
    <t>DRFIP LA REUNION   : dep974.xls</t>
  </si>
  <si>
    <t>DDFIP MAYOTTE    : dep976.xls</t>
  </si>
  <si>
    <t>NOUVELLE CALEDONIE    : dep988.xls</t>
  </si>
  <si>
    <t>SDNC     : depA15.xls</t>
  </si>
  <si>
    <t>DVNI     : depA20.xls</t>
  </si>
  <si>
    <t>DNID     : depA30.xls</t>
  </si>
  <si>
    <t>DNVSF     : depA35.xls</t>
  </si>
  <si>
    <t>DNEF     : depA40.xls</t>
  </si>
  <si>
    <t>DGE     : depA45.xls</t>
  </si>
  <si>
    <t>IMPOTS SERVICE    : depA50.xls</t>
  </si>
  <si>
    <t>ENFIP     : depA55.xls</t>
  </si>
  <si>
    <t>D.C.S.T.     : depA80.xls</t>
  </si>
  <si>
    <t>DCOFI IDF EST   : depB11.xls</t>
  </si>
  <si>
    <t>DRESG     : depB31.xls</t>
  </si>
  <si>
    <t>SERVICES CENTRAUX    : depB38.xls</t>
  </si>
  <si>
    <t>DCOFI SUD-EST    : depR13.xls</t>
  </si>
  <si>
    <t>DCOFI SUD-PYRENEES    : depR31.xls</t>
  </si>
  <si>
    <t>DCOFI SUD-OUEST    : depR33.xls</t>
  </si>
  <si>
    <t>DCOFI OUEST    : depR35.xls</t>
  </si>
  <si>
    <t>DCOFI CENTRE    : depR45.xls</t>
  </si>
  <si>
    <t>DCOFI EST    : depR54.xls</t>
  </si>
  <si>
    <t>DCOFI NORD    : depR59.xls</t>
  </si>
  <si>
    <t>DCOFI RALPES-BOURGOGN    : depR69.xls</t>
  </si>
  <si>
    <t>TG APHP    : depTAP.xls</t>
  </si>
  <si>
    <t>TG ETRANGER    : depTGE.xls</t>
  </si>
  <si>
    <t>DISI PARIS-NORMANDIE    : depD78.xls</t>
  </si>
  <si>
    <t>DISI PARIS-CHAMPAGNE    : depD77.xls</t>
  </si>
  <si>
    <t>DISI PAYS DU CENTRE  : depD63.xls</t>
  </si>
  <si>
    <t>DISI EST    : depD67.xls</t>
  </si>
  <si>
    <t>DISI NORD    : depD59.xls</t>
  </si>
  <si>
    <t>DISI OUEST    : depD44.xls</t>
  </si>
  <si>
    <t>DISI RHONE ALPES BOURGOGNE  : depD69.xls</t>
  </si>
  <si>
    <t>DISI SUD-EST    : depD13.xls</t>
  </si>
  <si>
    <t>DISI SUD-OUEST    : depD33.xls</t>
  </si>
  <si>
    <t>(cf feuille saisie nationale)</t>
  </si>
  <si>
    <t>Utilise la liste déroulante      (zoomer pour agrandir)        Enregistrer le fichier comme après les 2 points</t>
  </si>
  <si>
    <t>Feuille saisie Nationale</t>
  </si>
  <si>
    <t>Feuille saisie Locale</t>
  </si>
  <si>
    <t>N° 8  Agents techniques</t>
  </si>
  <si>
    <t>SCSFIP</t>
  </si>
  <si>
    <t>987</t>
  </si>
  <si>
    <t>dep987</t>
  </si>
  <si>
    <t>POLYNESIE FRANC    : dep987.xls</t>
  </si>
  <si>
    <t xml:space="preserve">DCOFI IDF  </t>
  </si>
  <si>
    <t>SRE</t>
  </si>
  <si>
    <t>depSRE</t>
  </si>
  <si>
    <t>SRE : depSRE.xls</t>
  </si>
  <si>
    <t>FO</t>
  </si>
  <si>
    <t>FSU</t>
  </si>
  <si>
    <t>CGC</t>
  </si>
  <si>
    <t>Solidaires</t>
  </si>
  <si>
    <t>UNSA/CFTC</t>
  </si>
  <si>
    <t>FO/CFTC</t>
  </si>
  <si>
    <t>Solidaires/CGT</t>
  </si>
  <si>
    <t>CGT/          Solidaires</t>
  </si>
  <si>
    <t>CFDT/     UNSA/    CFTC</t>
  </si>
  <si>
    <t>Solidaires/CGT/      FO</t>
  </si>
  <si>
    <t>FO/              UNSA/      CFTC</t>
  </si>
  <si>
    <t>FO/      CFDT</t>
  </si>
  <si>
    <t>UNSA/   CFTC/   CGC</t>
  </si>
  <si>
    <t>UNSA/  CFTC/  CFDT</t>
  </si>
  <si>
    <t>CFTC</t>
  </si>
  <si>
    <t>UNSA/       FGAF-SNAFIP</t>
  </si>
  <si>
    <t xml:space="preserve">CCP1 Contractuels (entretien, restauration, gardiennage) </t>
  </si>
  <si>
    <t>CCP2 Contractuels (autres)</t>
  </si>
  <si>
    <t>CGC/UNSA/CFTC</t>
  </si>
  <si>
    <t>FGAF SNAFIP</t>
  </si>
  <si>
    <t>CGT Finances Publiques</t>
  </si>
  <si>
    <t>FO DGFIP</t>
  </si>
  <si>
    <t>FSU Finances</t>
  </si>
  <si>
    <t>CFDT Finances Publiques</t>
  </si>
  <si>
    <t>CGC DGFIP</t>
  </si>
  <si>
    <t>Solidaires Finances Publiques</t>
  </si>
  <si>
    <t>SNCD FIP</t>
  </si>
  <si>
    <t>FGAF-SNAFIP</t>
  </si>
  <si>
    <t>CAP Locales 2014</t>
  </si>
  <si>
    <t>CAP Nationales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</si>
</sst>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"/>
  </numFmts>
  <fonts count="47">
    <font>
      <sz val="10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hair"/>
      <top style="thick"/>
      <bottom style="mediumDashed"/>
    </border>
    <border>
      <left style="double"/>
      <right>
        <color indexed="63"/>
      </right>
      <top style="double"/>
      <bottom style="thin"/>
    </border>
    <border>
      <left style="hair"/>
      <right style="double"/>
      <top style="thick"/>
      <bottom style="mediumDashed"/>
    </border>
    <border>
      <left style="double"/>
      <right style="hair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33" borderId="11" xfId="0" applyNumberForma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left" indent="1"/>
    </xf>
    <xf numFmtId="10" fontId="0" fillId="0" borderId="0" xfId="0" applyNumberFormat="1" applyFont="1" applyFill="1" applyBorder="1" applyAlignment="1">
      <alignment horizontal="left" indent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0" fontId="0" fillId="0" borderId="0" xfId="0" applyNumberFormat="1" applyFont="1" applyFill="1" applyBorder="1" applyAlignment="1" applyProtection="1">
      <alignment horizontal="left" indent="1"/>
      <protection hidden="1"/>
    </xf>
    <xf numFmtId="2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left" indent="1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0" fontId="0" fillId="33" borderId="11" xfId="0" applyNumberFormat="1" applyFill="1" applyBorder="1" applyAlignment="1">
      <alignment horizontal="left" indent="1"/>
    </xf>
    <xf numFmtId="1" fontId="0" fillId="33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11" xfId="0" applyNumberFormat="1" applyFill="1" applyBorder="1" applyAlignment="1">
      <alignment horizontal="left" indent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2" fontId="1" fillId="0" borderId="11" xfId="0" applyNumberFormat="1" applyFont="1" applyFill="1" applyBorder="1" applyAlignment="1" applyProtection="1">
      <alignment horizontal="center"/>
      <protection hidden="1"/>
    </xf>
    <xf numFmtId="10" fontId="0" fillId="0" borderId="11" xfId="0" applyNumberFormat="1" applyFill="1" applyBorder="1" applyAlignment="1" applyProtection="1">
      <alignment horizontal="left" inden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10" fontId="0" fillId="0" borderId="11" xfId="0" applyNumberFormat="1" applyFont="1" applyFill="1" applyBorder="1" applyAlignment="1" applyProtection="1">
      <alignment horizontal="left" indent="1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2" fontId="1" fillId="33" borderId="11" xfId="0" applyNumberFormat="1" applyFont="1" applyFill="1" applyBorder="1" applyAlignment="1" applyProtection="1">
      <alignment horizontal="center"/>
      <protection hidden="1"/>
    </xf>
    <xf numFmtId="10" fontId="0" fillId="33" borderId="11" xfId="0" applyNumberFormat="1" applyFont="1" applyFill="1" applyBorder="1" applyAlignment="1" applyProtection="1">
      <alignment horizontal="left" indent="1"/>
      <protection hidden="1"/>
    </xf>
    <xf numFmtId="1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left" indent="1"/>
    </xf>
    <xf numFmtId="2" fontId="1" fillId="0" borderId="11" xfId="0" applyNumberFormat="1" applyFont="1" applyBorder="1" applyAlignment="1">
      <alignment horizontal="center"/>
    </xf>
    <xf numFmtId="10" fontId="0" fillId="0" borderId="11" xfId="0" applyNumberFormat="1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0" fontId="0" fillId="34" borderId="11" xfId="0" applyNumberFormat="1" applyFill="1" applyBorder="1" applyAlignment="1">
      <alignment horizontal="left" indent="1"/>
    </xf>
    <xf numFmtId="0" fontId="0" fillId="34" borderId="12" xfId="0" applyFont="1" applyFill="1" applyBorder="1" applyAlignment="1" applyProtection="1">
      <alignment horizontal="center"/>
      <protection hidden="1"/>
    </xf>
    <xf numFmtId="2" fontId="1" fillId="34" borderId="11" xfId="0" applyNumberFormat="1" applyFont="1" applyFill="1" applyBorder="1" applyAlignment="1" applyProtection="1">
      <alignment horizontal="center"/>
      <protection hidden="1"/>
    </xf>
    <xf numFmtId="10" fontId="0" fillId="34" borderId="11" xfId="0" applyNumberFormat="1" applyFont="1" applyFill="1" applyBorder="1" applyAlignment="1" applyProtection="1">
      <alignment horizontal="left" indent="1"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0" fontId="0" fillId="33" borderId="11" xfId="0" applyNumberFormat="1" applyFill="1" applyBorder="1" applyAlignment="1">
      <alignment horizontal="center" vertical="center"/>
    </xf>
    <xf numFmtId="10" fontId="0" fillId="33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" fontId="0" fillId="35" borderId="11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0" fontId="0" fillId="35" borderId="13" xfId="0" applyNumberFormat="1" applyFill="1" applyBorder="1" applyAlignment="1">
      <alignment horizontal="center" vertical="center"/>
    </xf>
    <xf numFmtId="10" fontId="0" fillId="35" borderId="16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34" borderId="21" xfId="0" applyFill="1" applyBorder="1" applyAlignment="1" applyProtection="1">
      <alignment horizontal="center"/>
      <protection/>
    </xf>
    <xf numFmtId="49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1" fontId="6" fillId="34" borderId="11" xfId="0" applyNumberFormat="1" applyFont="1" applyFill="1" applyBorder="1" applyAlignment="1" applyProtection="1">
      <alignment horizontal="center"/>
      <protection/>
    </xf>
    <xf numFmtId="1" fontId="6" fillId="34" borderId="15" xfId="0" applyNumberFormat="1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center"/>
      <protection/>
    </xf>
    <xf numFmtId="1" fontId="6" fillId="34" borderId="13" xfId="0" applyNumberFormat="1" applyFont="1" applyFill="1" applyBorder="1" applyAlignment="1" applyProtection="1">
      <alignment horizontal="center"/>
      <protection/>
    </xf>
    <xf numFmtId="1" fontId="6" fillId="34" borderId="16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 quotePrefix="1">
      <alignment horizontal="center"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0" fontId="6" fillId="34" borderId="24" xfId="0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1" fontId="6" fillId="36" borderId="11" xfId="0" applyNumberFormat="1" applyFont="1" applyFill="1" applyBorder="1" applyAlignment="1" applyProtection="1">
      <alignment horizontal="center" vertical="center" wrapText="1"/>
      <protection/>
    </xf>
    <xf numFmtId="1" fontId="6" fillId="36" borderId="15" xfId="0" applyNumberFormat="1" applyFont="1" applyFill="1" applyBorder="1" applyAlignment="1" applyProtection="1">
      <alignment horizontal="center" vertical="center" wrapText="1"/>
      <protection/>
    </xf>
    <xf numFmtId="1" fontId="6" fillId="36" borderId="13" xfId="0" applyNumberFormat="1" applyFont="1" applyFill="1" applyBorder="1" applyAlignment="1" applyProtection="1">
      <alignment horizontal="center" vertical="center" wrapText="1"/>
      <protection/>
    </xf>
    <xf numFmtId="1" fontId="6" fillId="36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/>
    </xf>
    <xf numFmtId="0" fontId="10" fillId="37" borderId="28" xfId="0" applyFont="1" applyFill="1" applyBorder="1" applyAlignment="1" applyProtection="1">
      <alignment horizontal="center" vertical="center" wrapText="1"/>
      <protection locked="0"/>
    </xf>
    <xf numFmtId="10" fontId="0" fillId="33" borderId="0" xfId="0" applyNumberFormat="1" applyFill="1" applyBorder="1" applyAlignment="1">
      <alignment horizontal="left" indent="1"/>
    </xf>
    <xf numFmtId="10" fontId="0" fillId="0" borderId="0" xfId="0" applyNumberFormat="1" applyFill="1" applyBorder="1" applyAlignment="1" applyProtection="1">
      <alignment horizontal="left" indent="1"/>
      <protection hidden="1"/>
    </xf>
    <xf numFmtId="1" fontId="0" fillId="33" borderId="0" xfId="0" applyNumberForma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0" fontId="0" fillId="33" borderId="15" xfId="0" applyNumberFormat="1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10" fontId="0" fillId="0" borderId="15" xfId="0" applyNumberFormat="1" applyFill="1" applyBorder="1" applyAlignment="1" applyProtection="1">
      <alignment horizontal="left" indent="1"/>
      <protection hidden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33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left" indent="1"/>
    </xf>
    <xf numFmtId="10" fontId="0" fillId="0" borderId="15" xfId="0" applyNumberFormat="1" applyBorder="1" applyAlignment="1">
      <alignment horizontal="left" indent="1"/>
    </xf>
    <xf numFmtId="0" fontId="0" fillId="34" borderId="29" xfId="0" applyFill="1" applyBorder="1" applyAlignment="1">
      <alignment horizontal="center" vertical="center" wrapText="1"/>
    </xf>
    <xf numFmtId="1" fontId="0" fillId="34" borderId="15" xfId="0" applyNumberFormat="1" applyFill="1" applyBorder="1" applyAlignment="1">
      <alignment horizontal="center"/>
    </xf>
    <xf numFmtId="10" fontId="0" fillId="34" borderId="15" xfId="0" applyNumberFormat="1" applyFill="1" applyBorder="1" applyAlignment="1">
      <alignment horizontal="left" indent="1"/>
    </xf>
    <xf numFmtId="1" fontId="0" fillId="34" borderId="15" xfId="0" applyNumberFormat="1" applyFill="1" applyBorder="1" applyAlignment="1" applyProtection="1">
      <alignment horizontal="center"/>
      <protection hidden="1"/>
    </xf>
    <xf numFmtId="0" fontId="0" fillId="34" borderId="16" xfId="0" applyFill="1" applyBorder="1" applyAlignment="1">
      <alignment horizontal="center"/>
    </xf>
    <xf numFmtId="0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/>
    </xf>
    <xf numFmtId="0" fontId="11" fillId="0" borderId="36" xfId="0" applyFont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horizontal="center" vertical="center" wrapText="1"/>
      <protection/>
    </xf>
    <xf numFmtId="0" fontId="10" fillId="37" borderId="3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name val="Cambria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39"/>
  <sheetViews>
    <sheetView tabSelected="1" zoomScale="75" zoomScaleNormal="75" zoomScalePageLayoutView="0" workbookViewId="0" topLeftCell="A1">
      <selection activeCell="N82" sqref="N82"/>
    </sheetView>
  </sheetViews>
  <sheetFormatPr defaultColWidth="11.421875" defaultRowHeight="12.75"/>
  <cols>
    <col min="1" max="1" width="30.00390625" style="2" customWidth="1"/>
    <col min="2" max="2" width="26.7109375" style="2" bestFit="1" customWidth="1"/>
    <col min="3" max="3" width="10.421875" style="2" bestFit="1" customWidth="1"/>
    <col min="4" max="4" width="11.7109375" style="2" customWidth="1"/>
    <col min="5" max="6" width="10.421875" style="2" bestFit="1" customWidth="1"/>
    <col min="7" max="7" width="10.421875" style="2" customWidth="1"/>
    <col min="8" max="12" width="10.421875" style="2" bestFit="1" customWidth="1"/>
    <col min="13" max="13" width="13.00390625" style="2" customWidth="1"/>
    <col min="14" max="14" width="10.421875" style="2" bestFit="1" customWidth="1"/>
    <col min="15" max="15" width="12.57421875" style="2" customWidth="1"/>
    <col min="16" max="24" width="9.57421875" style="2" bestFit="1" customWidth="1"/>
    <col min="25" max="25" width="13.57421875" style="2" customWidth="1"/>
    <col min="26" max="26" width="8.00390625" style="2" hidden="1" customWidth="1"/>
    <col min="27" max="27" width="9.7109375" style="2" hidden="1" customWidth="1"/>
    <col min="28" max="28" width="9.8515625" style="1" hidden="1" customWidth="1"/>
    <col min="29" max="29" width="12.8515625" style="2" hidden="1" customWidth="1"/>
    <col min="30" max="30" width="8.8515625" style="2" hidden="1" customWidth="1"/>
    <col min="31" max="31" width="0" style="2" hidden="1" customWidth="1"/>
    <col min="32" max="16384" width="11.421875" style="2" customWidth="1"/>
  </cols>
  <sheetData>
    <row r="1" ht="15.75" customHeight="1" thickBot="1"/>
    <row r="2" spans="1:30" ht="44.25" customHeight="1" thickBot="1" thickTop="1">
      <c r="A2" s="168" t="s">
        <v>520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  <c r="Z2" s="145"/>
      <c r="AA2" s="22"/>
      <c r="AB2" s="22"/>
      <c r="AC2" s="22"/>
      <c r="AD2" s="22"/>
    </row>
    <row r="3" spans="1:31" s="48" customFormat="1" ht="69.75" customHeight="1" thickTop="1">
      <c r="A3" s="139" t="str">
        <f>'Saisie Locale'!A3</f>
        <v>Utilise la liste déroulante      (zoomer pour agrandir)        Enregistrer le fichier comme après les 2 points</v>
      </c>
      <c r="B3" s="108" t="str">
        <f>'Saisie Locale'!B6</f>
        <v>Inscrits</v>
      </c>
      <c r="C3" s="108" t="str">
        <f>'Saisie Locale'!C6</f>
        <v>Votants </v>
      </c>
      <c r="D3" s="108" t="str">
        <f>'Saisie Locale'!D6</f>
        <v>Abstentions</v>
      </c>
      <c r="E3" s="108" t="str">
        <f>'Saisie Locale'!E6</f>
        <v>Exprimés</v>
      </c>
      <c r="F3" s="108" t="str">
        <f>'Saisie Locale'!F6</f>
        <v>Nuls</v>
      </c>
      <c r="G3" s="108" t="str">
        <f>'Saisie Locale'!G6</f>
        <v>CGT</v>
      </c>
      <c r="H3" s="108" t="str">
        <f>'Saisie Locale'!H6</f>
        <v>FO</v>
      </c>
      <c r="I3" s="108" t="str">
        <f>'Saisie Locale'!I6</f>
        <v>FSU</v>
      </c>
      <c r="J3" s="108" t="str">
        <f>'Saisie Locale'!J6</f>
        <v>CFDT</v>
      </c>
      <c r="K3" s="108" t="str">
        <f>'Saisie Locale'!K6</f>
        <v>CGC</v>
      </c>
      <c r="L3" s="108" t="str">
        <f>'Saisie Locale'!L6</f>
        <v>UNSA/CFTC</v>
      </c>
      <c r="M3" s="108" t="str">
        <f>'Saisie Locale'!M6</f>
        <v>FGAF-SNAFIP</v>
      </c>
      <c r="N3" s="108" t="str">
        <f>'Saisie Locale'!N6</f>
        <v>Solidaires</v>
      </c>
      <c r="O3" s="108" t="str">
        <f>'Saisie Locale'!O6</f>
        <v>CFDT/     UNSA/    CFTC</v>
      </c>
      <c r="P3" s="108" t="str">
        <f>'Saisie Locale'!P6</f>
        <v>CGT/          Solidaires</v>
      </c>
      <c r="Q3" s="108" t="str">
        <f>'Saisie Locale'!Q6</f>
        <v>Solidaires/CGT/      FO</v>
      </c>
      <c r="R3" s="108" t="str">
        <f>'Saisie Locale'!R6</f>
        <v>FO/CFTC</v>
      </c>
      <c r="S3" s="108" t="str">
        <f>'Saisie Locale'!S6</f>
        <v>FO/              UNSA/      CFTC</v>
      </c>
      <c r="T3" s="108" t="str">
        <f>'Saisie Locale'!T6</f>
        <v>Solidaires/CGT</v>
      </c>
      <c r="U3" s="108" t="str">
        <f>'Saisie Locale'!U6</f>
        <v>FO/      CFDT</v>
      </c>
      <c r="V3" s="108" t="str">
        <f>'Saisie Locale'!V6</f>
        <v>UNSA/   CFTC/   CGC</v>
      </c>
      <c r="W3" s="108" t="str">
        <f>'Saisie Locale'!W6</f>
        <v>UNSA/  CFTC/  CFDT</v>
      </c>
      <c r="X3" s="108" t="str">
        <f>'Saisie Locale'!X6</f>
        <v>CFTC</v>
      </c>
      <c r="Y3" s="147" t="str">
        <f>'Saisie Locale'!Y6</f>
        <v>UNSA/       FGAF-SNAFIP</v>
      </c>
      <c r="Z3" s="62"/>
      <c r="AA3" s="62"/>
      <c r="AB3" s="63"/>
      <c r="AC3" s="62"/>
      <c r="AD3" s="62"/>
      <c r="AE3" s="62"/>
    </row>
    <row r="4" spans="1:25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8"/>
    </row>
    <row r="5" spans="1:27" ht="12.75">
      <c r="A5" s="11" t="s">
        <v>18</v>
      </c>
      <c r="B5" s="23">
        <f>'Saisie Locale'!B8</f>
        <v>209</v>
      </c>
      <c r="C5" s="23">
        <f>'Saisie Locale'!C8</f>
        <v>183</v>
      </c>
      <c r="D5" s="23">
        <f>'Saisie Locale'!D8</f>
        <v>26</v>
      </c>
      <c r="E5" s="23">
        <f>'Saisie Locale'!E8</f>
        <v>175</v>
      </c>
      <c r="F5" s="23">
        <f>'Saisie Locale'!F8</f>
        <v>8</v>
      </c>
      <c r="G5" s="23">
        <f>'Saisie Locale'!G8</f>
        <v>65</v>
      </c>
      <c r="H5" s="23">
        <f>'Saisie Locale'!H8</f>
        <v>0</v>
      </c>
      <c r="I5" s="23">
        <f>'Saisie Locale'!I8</f>
        <v>0</v>
      </c>
      <c r="J5" s="23">
        <f>'Saisie Locale'!J8</f>
        <v>33</v>
      </c>
      <c r="K5" s="23">
        <f>'Saisie Locale'!K8</f>
        <v>0</v>
      </c>
      <c r="L5" s="23">
        <f>'Saisie Locale'!L8</f>
        <v>0</v>
      </c>
      <c r="M5" s="23">
        <f>'Saisie Locale'!M8</f>
        <v>0</v>
      </c>
      <c r="N5" s="23">
        <f>'Saisie Locale'!N8</f>
        <v>77</v>
      </c>
      <c r="O5" s="23">
        <f>'Saisie Locale'!O8</f>
        <v>0</v>
      </c>
      <c r="P5" s="23">
        <f>'Saisie Locale'!P8</f>
        <v>0</v>
      </c>
      <c r="Q5" s="23">
        <f>'Saisie Locale'!Q8</f>
        <v>0</v>
      </c>
      <c r="R5" s="23">
        <f>'Saisie Locale'!R8</f>
        <v>0</v>
      </c>
      <c r="S5" s="23">
        <f>'Saisie Locale'!S8</f>
        <v>0</v>
      </c>
      <c r="T5" s="23">
        <f>'Saisie Locale'!T8</f>
        <v>0</v>
      </c>
      <c r="U5" s="23">
        <f>'Saisie Locale'!U8</f>
        <v>0</v>
      </c>
      <c r="V5" s="23">
        <f>'Saisie Locale'!V8</f>
        <v>0</v>
      </c>
      <c r="W5" s="23">
        <f>'Saisie Locale'!W8</f>
        <v>0</v>
      </c>
      <c r="X5" s="23">
        <f>'Saisie Locale'!X8</f>
        <v>0</v>
      </c>
      <c r="Y5" s="149">
        <f>'Saisie Locale'!Y8</f>
        <v>0</v>
      </c>
      <c r="Z5" s="1"/>
      <c r="AA5" s="1">
        <f>MAX(G5:Y5)</f>
        <v>77</v>
      </c>
    </row>
    <row r="6" spans="1:30" s="3" customFormat="1" ht="12.75">
      <c r="A6" s="25"/>
      <c r="B6" s="26"/>
      <c r="C6" s="26">
        <f>C5/B5</f>
        <v>0.8755980861244019</v>
      </c>
      <c r="D6" s="26">
        <f>D5/B5</f>
        <v>0.12440191387559808</v>
      </c>
      <c r="E6" s="26">
        <f>E5/C5</f>
        <v>0.9562841530054644</v>
      </c>
      <c r="F6" s="26">
        <f>F5/C5</f>
        <v>0.04371584699453552</v>
      </c>
      <c r="G6" s="26">
        <f>G5/E5</f>
        <v>0.37142857142857144</v>
      </c>
      <c r="H6" s="26">
        <f>H5/E5</f>
        <v>0</v>
      </c>
      <c r="I6" s="26">
        <f>I5/E5</f>
        <v>0</v>
      </c>
      <c r="J6" s="26">
        <f>J5/E5</f>
        <v>0.18857142857142858</v>
      </c>
      <c r="K6" s="26">
        <f>K5/E5</f>
        <v>0</v>
      </c>
      <c r="L6" s="26">
        <f>L5/E5</f>
        <v>0</v>
      </c>
      <c r="M6" s="26">
        <f>M5/E5</f>
        <v>0</v>
      </c>
      <c r="N6" s="26">
        <f>N5/E5</f>
        <v>0.44</v>
      </c>
      <c r="O6" s="26">
        <f>O5/E5</f>
        <v>0</v>
      </c>
      <c r="P6" s="26">
        <f>P5/E5</f>
        <v>0</v>
      </c>
      <c r="Q6" s="26">
        <f>Q5/E5</f>
        <v>0</v>
      </c>
      <c r="R6" s="26">
        <f>R5/E5</f>
        <v>0</v>
      </c>
      <c r="S6" s="26">
        <f>S5/E5</f>
        <v>0</v>
      </c>
      <c r="T6" s="26">
        <f>T5/E5</f>
        <v>0</v>
      </c>
      <c r="U6" s="26">
        <f>U5/E5</f>
        <v>0</v>
      </c>
      <c r="V6" s="26">
        <f>V5/E5</f>
        <v>0</v>
      </c>
      <c r="W6" s="26">
        <f>W5/E5</f>
        <v>0</v>
      </c>
      <c r="X6" s="26">
        <f>X5/E5</f>
        <v>0</v>
      </c>
      <c r="Y6" s="150">
        <f>Y5/E5</f>
        <v>0</v>
      </c>
      <c r="Z6" s="142"/>
      <c r="AB6" s="6"/>
      <c r="AC6" s="9">
        <f>SUM(G6:Y6)</f>
        <v>1</v>
      </c>
      <c r="AD6" s="9">
        <f>SUM(G6:Y6)</f>
        <v>1</v>
      </c>
    </row>
    <row r="7" spans="1:28" s="3" customFormat="1" ht="12.75">
      <c r="A7" s="27"/>
      <c r="B7" s="26" t="s">
        <v>6</v>
      </c>
      <c r="C7" s="28">
        <f>'Saisie Locale'!C3</f>
        <v>4</v>
      </c>
      <c r="D7" s="29"/>
      <c r="E7" s="29"/>
      <c r="F7" s="2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151"/>
      <c r="AB7" s="6"/>
    </row>
    <row r="8" spans="1:28" s="5" customFormat="1" ht="12.75" hidden="1">
      <c r="A8" s="30"/>
      <c r="B8" s="31" t="s">
        <v>5</v>
      </c>
      <c r="C8" s="32">
        <f>E5/C7</f>
        <v>43.75</v>
      </c>
      <c r="D8" s="33"/>
      <c r="E8" s="33"/>
      <c r="F8" s="33"/>
      <c r="G8" s="33"/>
      <c r="H8" s="31"/>
      <c r="I8" s="31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152"/>
      <c r="Z8" s="143"/>
      <c r="AB8" s="7"/>
    </row>
    <row r="9" spans="1:28" s="4" customFormat="1" ht="12.75" hidden="1">
      <c r="A9" s="34"/>
      <c r="B9" s="35" t="s">
        <v>9</v>
      </c>
      <c r="C9" s="32"/>
      <c r="D9" s="36"/>
      <c r="E9" s="36"/>
      <c r="F9" s="36"/>
      <c r="G9" s="13">
        <f>ROUNDDOWN(G5/C8,0)</f>
        <v>1</v>
      </c>
      <c r="H9" s="13">
        <f>ROUNDDOWN(H5/C8,0)</f>
        <v>0</v>
      </c>
      <c r="I9" s="13">
        <f>ROUNDDOWN(I5/C8,0)</f>
        <v>0</v>
      </c>
      <c r="J9" s="13">
        <f>ROUNDDOWN(J5/C8,0)</f>
        <v>0</v>
      </c>
      <c r="K9" s="13">
        <f>ROUNDDOWN(K5/C8,0)</f>
        <v>0</v>
      </c>
      <c r="L9" s="13">
        <f>ROUNDDOWN(L5/C8,0)</f>
        <v>0</v>
      </c>
      <c r="M9" s="13">
        <f>ROUNDDOWN(M5/C8,0)</f>
        <v>0</v>
      </c>
      <c r="N9" s="13">
        <f>ROUNDDOWN(N5/C8,0)</f>
        <v>1</v>
      </c>
      <c r="O9" s="13">
        <f>ROUNDDOWN(O5/C8,0)</f>
        <v>0</v>
      </c>
      <c r="P9" s="13">
        <f>ROUNDDOWN(P5/C8,0)</f>
        <v>0</v>
      </c>
      <c r="Q9" s="13">
        <f>ROUNDDOWN(Q5/C8,0)</f>
        <v>0</v>
      </c>
      <c r="R9" s="13">
        <f>ROUNDDOWN(R5/C8,0)</f>
        <v>0</v>
      </c>
      <c r="S9" s="13">
        <f>ROUNDDOWN(S5/C8,0)</f>
        <v>0</v>
      </c>
      <c r="T9" s="13">
        <f>ROUNDDOWN(T5/C8,0)</f>
        <v>0</v>
      </c>
      <c r="U9" s="13">
        <f>ROUNDDOWN(U5/C8,0)</f>
        <v>0</v>
      </c>
      <c r="V9" s="13">
        <f>ROUNDDOWN(V5/C8,0)</f>
        <v>0</v>
      </c>
      <c r="W9" s="13">
        <f>ROUNDDOWN(W5/C8,0)</f>
        <v>0</v>
      </c>
      <c r="X9" s="13">
        <f>ROUNDDOWN(X5/C8,0)</f>
        <v>0</v>
      </c>
      <c r="Y9" s="153">
        <f>ROUNDDOWN(Y5/C8,0)</f>
        <v>0</v>
      </c>
      <c r="Z9" s="7"/>
      <c r="AA9" s="5"/>
      <c r="AB9" s="7">
        <f>C7-(SUM(G9:Y9))</f>
        <v>2</v>
      </c>
    </row>
    <row r="10" spans="1:28" s="5" customFormat="1" ht="12.75" hidden="1">
      <c r="A10" s="30"/>
      <c r="B10" s="31" t="s">
        <v>8</v>
      </c>
      <c r="C10" s="32"/>
      <c r="D10" s="33"/>
      <c r="E10" s="33"/>
      <c r="F10" s="33"/>
      <c r="G10" s="13">
        <f aca="true" t="shared" si="0" ref="G10:P10">G5/(G9+1)</f>
        <v>32.5</v>
      </c>
      <c r="H10" s="13">
        <f t="shared" si="0"/>
        <v>0</v>
      </c>
      <c r="I10" s="13">
        <f t="shared" si="0"/>
        <v>0</v>
      </c>
      <c r="J10" s="13">
        <f t="shared" si="0"/>
        <v>33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38.5</v>
      </c>
      <c r="O10" s="13">
        <f t="shared" si="0"/>
        <v>0</v>
      </c>
      <c r="P10" s="13">
        <f t="shared" si="0"/>
        <v>0</v>
      </c>
      <c r="Q10" s="13">
        <f aca="true" t="shared" si="1" ref="Q10:Y10">Q5/(Q9+1)</f>
        <v>0</v>
      </c>
      <c r="R10" s="13">
        <f t="shared" si="1"/>
        <v>0</v>
      </c>
      <c r="S10" s="13">
        <f t="shared" si="1"/>
        <v>0</v>
      </c>
      <c r="T10" s="13">
        <f t="shared" si="1"/>
        <v>0</v>
      </c>
      <c r="U10" s="13">
        <f t="shared" si="1"/>
        <v>0</v>
      </c>
      <c r="V10" s="13">
        <f t="shared" si="1"/>
        <v>0</v>
      </c>
      <c r="W10" s="13">
        <f t="shared" si="1"/>
        <v>0</v>
      </c>
      <c r="X10" s="13">
        <f t="shared" si="1"/>
        <v>0</v>
      </c>
      <c r="Y10" s="153">
        <f t="shared" si="1"/>
        <v>0</v>
      </c>
      <c r="Z10" s="7"/>
      <c r="AA10" s="1">
        <f>MAX(G10:Y10)</f>
        <v>38.5</v>
      </c>
      <c r="AB10" s="7"/>
    </row>
    <row r="11" spans="1:28" s="4" customFormat="1" ht="12.75" hidden="1">
      <c r="A11" s="34"/>
      <c r="B11" s="35" t="s">
        <v>10</v>
      </c>
      <c r="C11" s="32"/>
      <c r="D11" s="36"/>
      <c r="E11" s="36"/>
      <c r="F11" s="36"/>
      <c r="G11" s="13">
        <f>IF(AND(AB9&gt;0,G10=AA10),(G9+1),G9)</f>
        <v>1</v>
      </c>
      <c r="H11" s="13">
        <f>IF(AND(AB9&gt;0,H10=AA10),(H9+1),H9)</f>
        <v>0</v>
      </c>
      <c r="I11" s="13">
        <f>IF(AND(AB9&gt;0,I10=AA10),(I9+1),I9)</f>
        <v>0</v>
      </c>
      <c r="J11" s="13">
        <f>IF(AND(AB9&gt;0,J10=AA10),(J9+1),J9)</f>
        <v>0</v>
      </c>
      <c r="K11" s="13">
        <f>IF(AND(AB9&gt;0,K10=AA10),(K9+1),K9)</f>
        <v>0</v>
      </c>
      <c r="L11" s="13">
        <f>IF(AND(AB9&gt;0,L10=AA10),(L9+1),L9)</f>
        <v>0</v>
      </c>
      <c r="M11" s="13">
        <f>IF(AND(AB9&gt;0,M10=AA10),(M9+1),M9)</f>
        <v>0</v>
      </c>
      <c r="N11" s="13">
        <f>IF(AND(AB9&gt;0,N10=AA10),(N9+1),N9)</f>
        <v>2</v>
      </c>
      <c r="O11" s="13">
        <f>IF(AND(AB9&gt;0,O10=AA10),(O9+1),O9)</f>
        <v>0</v>
      </c>
      <c r="P11" s="13">
        <f>IF(AND(AB9&gt;0,P10=AA10),(P9+1),P9)</f>
        <v>0</v>
      </c>
      <c r="Q11" s="13">
        <f>IF(AND(AB9&gt;0,Q10=AA10),(Q9+1),Q9)</f>
        <v>0</v>
      </c>
      <c r="R11" s="13">
        <f>IF(AND(AB9&gt;0,R10=AA10),(R9+1),R9)</f>
        <v>0</v>
      </c>
      <c r="S11" s="13">
        <f>IF(AND(AB9&gt;0,S10=AA10),(S9+1),S9)</f>
        <v>0</v>
      </c>
      <c r="T11" s="13">
        <f>IF(AND(AB9&gt;0,T10=AA10),(T9+1),T9)</f>
        <v>0</v>
      </c>
      <c r="U11" s="13">
        <f>IF(AND(AB9&gt;0,U10=AA10),(U9+1),U9)</f>
        <v>0</v>
      </c>
      <c r="V11" s="13">
        <f>IF(AND(AB9&gt;0,V10=AA10),(V9+1),V9)</f>
        <v>0</v>
      </c>
      <c r="W11" s="13">
        <f>IF(AND(AB9&gt;0,W10=AA10),(W9+1),W9)</f>
        <v>0</v>
      </c>
      <c r="X11" s="13">
        <f>IF(AND(AB9&gt;0,X10=AA10),(X9+1),X9)</f>
        <v>0</v>
      </c>
      <c r="Y11" s="153">
        <f>IF(AND(AB9&gt;0,Y10=AA10),(Y9+1),Y9)</f>
        <v>0</v>
      </c>
      <c r="Z11" s="7"/>
      <c r="AA11" s="5"/>
      <c r="AB11" s="7">
        <f>C7-(SUM(G11:Y11))</f>
        <v>1</v>
      </c>
    </row>
    <row r="12" spans="1:28" s="4" customFormat="1" ht="12.75" hidden="1">
      <c r="A12" s="34"/>
      <c r="B12" s="35"/>
      <c r="C12" s="32"/>
      <c r="D12" s="36"/>
      <c r="E12" s="36"/>
      <c r="F12" s="36"/>
      <c r="G12" s="13">
        <f>G5/(G11+1)</f>
        <v>32.5</v>
      </c>
      <c r="H12" s="13">
        <f aca="true" t="shared" si="2" ref="H12:Y12">H5/(H11+1)</f>
        <v>0</v>
      </c>
      <c r="I12" s="13">
        <f t="shared" si="2"/>
        <v>0</v>
      </c>
      <c r="J12" s="13">
        <f t="shared" si="2"/>
        <v>33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25.666666666666668</v>
      </c>
      <c r="O12" s="13">
        <f t="shared" si="2"/>
        <v>0</v>
      </c>
      <c r="P12" s="13">
        <f t="shared" si="2"/>
        <v>0</v>
      </c>
      <c r="Q12" s="13">
        <f t="shared" si="2"/>
        <v>0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53">
        <f t="shared" si="2"/>
        <v>0</v>
      </c>
      <c r="Z12" s="7"/>
      <c r="AA12" s="1">
        <f>MAX(G12:Y12)</f>
        <v>33</v>
      </c>
      <c r="AB12" s="7"/>
    </row>
    <row r="13" spans="1:28" s="4" customFormat="1" ht="12.75" hidden="1">
      <c r="A13" s="34"/>
      <c r="B13" s="35" t="s">
        <v>11</v>
      </c>
      <c r="C13" s="32"/>
      <c r="D13" s="36"/>
      <c r="E13" s="36"/>
      <c r="F13" s="36"/>
      <c r="G13" s="13">
        <f>IF(AND(AB11&gt;0,G12=AA12),(G11+1),G11)</f>
        <v>1</v>
      </c>
      <c r="H13" s="13">
        <f>IF(AND(AB11&gt;0,H12=AA12),(H11+1),H11)</f>
        <v>0</v>
      </c>
      <c r="I13" s="13">
        <f>IF(AND(AB11&gt;0,I12=AA12),(I11+1),I11)</f>
        <v>0</v>
      </c>
      <c r="J13" s="13">
        <f>IF(AND(AB11&gt;0,J12=AA12),(J11+1),J11)</f>
        <v>1</v>
      </c>
      <c r="K13" s="13">
        <f>IF(AND(AB11&gt;0,K12=AA12),(K11+1),K11)</f>
        <v>0</v>
      </c>
      <c r="L13" s="13">
        <f>IF(AND(AB11&gt;0,L12=AA12),(L11+1),L11)</f>
        <v>0</v>
      </c>
      <c r="M13" s="13">
        <f>IF(AND(AB11&gt;0,M12=AA12),(M11+1),M11)</f>
        <v>0</v>
      </c>
      <c r="N13" s="13">
        <f>IF(AND(AB11&gt;0,N12=AA12),(N11+1),N11)</f>
        <v>2</v>
      </c>
      <c r="O13" s="13">
        <f>IF(AND(AB11&gt;0,O12=AA12),(O11+1),O11)</f>
        <v>0</v>
      </c>
      <c r="P13" s="13">
        <f>IF(AND(AB11&gt;0,P12=AA12),(P11+1),P11)</f>
        <v>0</v>
      </c>
      <c r="Q13" s="13">
        <f>IF(AND(AB11&gt;0,Q12=AA12),(Q11+1),Q11)</f>
        <v>0</v>
      </c>
      <c r="R13" s="13">
        <f>IF(AND(AB11&gt;0,R12=AA12),(R11+1),R11)</f>
        <v>0</v>
      </c>
      <c r="S13" s="13">
        <f>IF(AND(AB11&gt;0,S12=AA12),(S11+1),S11)</f>
        <v>0</v>
      </c>
      <c r="T13" s="13">
        <f>IF(AND(AB11&gt;0,T12=AA12),(T11+1),T11)</f>
        <v>0</v>
      </c>
      <c r="U13" s="13">
        <f>IF(AND(AB11&gt;0,U12=AA12),(U11+1),U11)</f>
        <v>0</v>
      </c>
      <c r="V13" s="13">
        <f>IF(AND(AB11&gt;0,V12=AA12),(V11+1),V11)</f>
        <v>0</v>
      </c>
      <c r="W13" s="13">
        <f>IF(AND(AB11&gt;0,W12=AA12),(W11+1),W11)</f>
        <v>0</v>
      </c>
      <c r="X13" s="13">
        <f>IF(AND(AB11&gt;0,X12=AA12),(X11+1),X11)</f>
        <v>0</v>
      </c>
      <c r="Y13" s="153">
        <f>IF(AND(AB11&gt;0,Y12=AA12),(Y11+1),Y11)</f>
        <v>0</v>
      </c>
      <c r="Z13" s="7"/>
      <c r="AA13" s="7"/>
      <c r="AB13" s="7">
        <f>AB11-1</f>
        <v>0</v>
      </c>
    </row>
    <row r="14" spans="1:28" s="4" customFormat="1" ht="12.75" hidden="1">
      <c r="A14" s="34"/>
      <c r="B14" s="35"/>
      <c r="C14" s="32"/>
      <c r="D14" s="36"/>
      <c r="E14" s="36"/>
      <c r="F14" s="36"/>
      <c r="G14" s="13">
        <f>G5/(G13+1)</f>
        <v>32.5</v>
      </c>
      <c r="H14" s="13">
        <f aca="true" t="shared" si="3" ref="H14:Y14">H5/(H13+1)</f>
        <v>0</v>
      </c>
      <c r="I14" s="13">
        <f t="shared" si="3"/>
        <v>0</v>
      </c>
      <c r="J14" s="13">
        <f t="shared" si="3"/>
        <v>16.5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25.666666666666668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3"/>
        <v>0</v>
      </c>
      <c r="S14" s="13">
        <f t="shared" si="3"/>
        <v>0</v>
      </c>
      <c r="T14" s="13">
        <f t="shared" si="3"/>
        <v>0</v>
      </c>
      <c r="U14" s="13">
        <f t="shared" si="3"/>
        <v>0</v>
      </c>
      <c r="V14" s="13">
        <f t="shared" si="3"/>
        <v>0</v>
      </c>
      <c r="W14" s="13">
        <f t="shared" si="3"/>
        <v>0</v>
      </c>
      <c r="X14" s="13">
        <f t="shared" si="3"/>
        <v>0</v>
      </c>
      <c r="Y14" s="153">
        <f t="shared" si="3"/>
        <v>0</v>
      </c>
      <c r="Z14" s="7"/>
      <c r="AA14" s="1">
        <f>MAX(G14:Y14)</f>
        <v>32.5</v>
      </c>
      <c r="AB14" s="7"/>
    </row>
    <row r="15" spans="1:28" s="4" customFormat="1" ht="12.75" hidden="1">
      <c r="A15" s="34"/>
      <c r="B15" s="35" t="s">
        <v>12</v>
      </c>
      <c r="C15" s="32"/>
      <c r="D15" s="36"/>
      <c r="E15" s="36"/>
      <c r="F15" s="36"/>
      <c r="G15" s="13">
        <f>IF(AND(AB13&gt;0,G14=AA14),(G13+1),G13)</f>
        <v>1</v>
      </c>
      <c r="H15" s="13">
        <f>IF(AND(AB13&gt;0,H14=AA14),(H13+1),H13)</f>
        <v>0</v>
      </c>
      <c r="I15" s="13">
        <f>IF(AND(AB13&gt;0,I14=AA14),(I13+1),I13)</f>
        <v>0</v>
      </c>
      <c r="J15" s="13">
        <f>IF(AND(AB13&gt;0,J14=AA14),(J13+1),J13)</f>
        <v>1</v>
      </c>
      <c r="K15" s="13">
        <f>IF(AND(AB13&gt;0,K14=AA14),(K13+1),K13)</f>
        <v>0</v>
      </c>
      <c r="L15" s="13">
        <f>IF(AND(AB13&gt;0,L14=AA14),(L13+1),L13)</f>
        <v>0</v>
      </c>
      <c r="M15" s="13">
        <f>IF(AND(AB13&gt;0,M14=AA14),(M13+1),M13)</f>
        <v>0</v>
      </c>
      <c r="N15" s="13">
        <f>IF(AND(AB13&gt;0,N14=AA14),(N13+1),N13)</f>
        <v>2</v>
      </c>
      <c r="O15" s="13">
        <f>IF(AND(AB13&gt;0,O14=AA14),(O13+1),O13)</f>
        <v>0</v>
      </c>
      <c r="P15" s="13">
        <f>IF(AND(AB13&gt;0,P14=AA14),(P13+1),P13)</f>
        <v>0</v>
      </c>
      <c r="Q15" s="13">
        <f>IF(AND(AB13&gt;0,Q14=AA14),(Q13+1),Q13)</f>
        <v>0</v>
      </c>
      <c r="R15" s="13">
        <f>IF(AND(AB13&gt;0,R14=AA14),(R13+1),R13)</f>
        <v>0</v>
      </c>
      <c r="S15" s="13">
        <f>IF(AND(AB13&gt;0,S14=AA14),(S13+1),S13)</f>
        <v>0</v>
      </c>
      <c r="T15" s="13">
        <f>IF(AND(AB13&gt;0,T14=AA14),(T13+1),T13)</f>
        <v>0</v>
      </c>
      <c r="U15" s="13">
        <f>IF(AND(AB13&gt;0,U14=AA14),(U13+1),U13)</f>
        <v>0</v>
      </c>
      <c r="V15" s="13">
        <f>IF(AND(AB13&gt;0,V14=AA14),(V13+1),V13)</f>
        <v>0</v>
      </c>
      <c r="W15" s="13">
        <f>IF(AND(AB13&gt;0,W14=AA14),(W13+1),W13)</f>
        <v>0</v>
      </c>
      <c r="X15" s="13">
        <f>IF(AND(AB13&gt;0,X14=AA14),(X13+1),X13)</f>
        <v>0</v>
      </c>
      <c r="Y15" s="153">
        <f>IF(AND(AB13&gt;0,Y14=AA14),(Y13+1),Y13)</f>
        <v>0</v>
      </c>
      <c r="Z15" s="7"/>
      <c r="AA15" s="7"/>
      <c r="AB15" s="7">
        <f>AB13-1</f>
        <v>-1</v>
      </c>
    </row>
    <row r="16" spans="1:28" s="4" customFormat="1" ht="12.75" hidden="1">
      <c r="A16" s="34"/>
      <c r="B16" s="35"/>
      <c r="C16" s="32"/>
      <c r="D16" s="36"/>
      <c r="E16" s="36"/>
      <c r="F16" s="36"/>
      <c r="G16" s="13">
        <f>G5/(G15+1)</f>
        <v>32.5</v>
      </c>
      <c r="H16" s="13">
        <f aca="true" t="shared" si="4" ref="H16:Y16">H5/(H15+1)</f>
        <v>0</v>
      </c>
      <c r="I16" s="13">
        <f t="shared" si="4"/>
        <v>0</v>
      </c>
      <c r="J16" s="13">
        <f t="shared" si="4"/>
        <v>16.5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3">
        <f t="shared" si="4"/>
        <v>25.666666666666668</v>
      </c>
      <c r="O16" s="13">
        <f t="shared" si="4"/>
        <v>0</v>
      </c>
      <c r="P16" s="13">
        <f t="shared" si="4"/>
        <v>0</v>
      </c>
      <c r="Q16" s="13">
        <f t="shared" si="4"/>
        <v>0</v>
      </c>
      <c r="R16" s="13">
        <f t="shared" si="4"/>
        <v>0</v>
      </c>
      <c r="S16" s="13">
        <f t="shared" si="4"/>
        <v>0</v>
      </c>
      <c r="T16" s="13">
        <f t="shared" si="4"/>
        <v>0</v>
      </c>
      <c r="U16" s="13">
        <f t="shared" si="4"/>
        <v>0</v>
      </c>
      <c r="V16" s="13">
        <f t="shared" si="4"/>
        <v>0</v>
      </c>
      <c r="W16" s="13">
        <f t="shared" si="4"/>
        <v>0</v>
      </c>
      <c r="X16" s="13">
        <f t="shared" si="4"/>
        <v>0</v>
      </c>
      <c r="Y16" s="153">
        <f t="shared" si="4"/>
        <v>0</v>
      </c>
      <c r="Z16" s="7"/>
      <c r="AA16" s="1">
        <f>MAX(G16:Y16)</f>
        <v>32.5</v>
      </c>
      <c r="AB16" s="7"/>
    </row>
    <row r="17" spans="1:28" s="4" customFormat="1" ht="12.75" hidden="1">
      <c r="A17" s="34"/>
      <c r="B17" s="35" t="s">
        <v>14</v>
      </c>
      <c r="C17" s="32"/>
      <c r="D17" s="36"/>
      <c r="E17" s="36"/>
      <c r="F17" s="36"/>
      <c r="G17" s="13">
        <f>IF(AND(AB15&gt;0,G16=AA16),(G15+1),G15)</f>
        <v>1</v>
      </c>
      <c r="H17" s="13">
        <f>IF(AND(AB15&gt;0,H16=AA16),(H15+1),H15)</f>
        <v>0</v>
      </c>
      <c r="I17" s="13">
        <f>IF(AND(AB15&gt;0,I16=AA16),(I15+1),I15)</f>
        <v>0</v>
      </c>
      <c r="J17" s="13">
        <f>IF(AND(AB15&gt;0,J16=AA16),(J15+1),J15)</f>
        <v>1</v>
      </c>
      <c r="K17" s="13">
        <f>IF(AND(AB15&gt;0,K16=AA16),(K15+1),K15)</f>
        <v>0</v>
      </c>
      <c r="L17" s="13">
        <f>IF(AND(AB15&gt;0,L16=AA16),(L15+1),L15)</f>
        <v>0</v>
      </c>
      <c r="M17" s="13">
        <f>IF(AND(AB15&gt;0,M16=AA16),(M15+1),M15)</f>
        <v>0</v>
      </c>
      <c r="N17" s="13">
        <f>IF(AND(AB15&gt;0,N16=AA16),(N15+1),N15)</f>
        <v>2</v>
      </c>
      <c r="O17" s="13">
        <f>IF(AND(AB15&gt;0,O16=AA16),(O15+1),O15)</f>
        <v>0</v>
      </c>
      <c r="P17" s="13">
        <f>IF(AND(AB15&gt;0,P16=AA16),(P15+1),P15)</f>
        <v>0</v>
      </c>
      <c r="Q17" s="13">
        <f>IF(AND(AB15&gt;0,Q16=AA16),(Q15+1),Q15)</f>
        <v>0</v>
      </c>
      <c r="R17" s="13">
        <f>IF(AND(AB15&gt;0,R16=AA16),(R15+1),R15)</f>
        <v>0</v>
      </c>
      <c r="S17" s="13">
        <f>IF(AND(AB15&gt;0,S16=AA16),(S15+1),S15)</f>
        <v>0</v>
      </c>
      <c r="T17" s="13">
        <f>IF(AND(AB15&gt;0,T16=AA16),(T15+1),T15)</f>
        <v>0</v>
      </c>
      <c r="U17" s="13">
        <f>IF(AND(AB15&gt;0,U16=AA16),(U15+1),U15)</f>
        <v>0</v>
      </c>
      <c r="V17" s="13">
        <f>IF(AND(AB15&gt;0,V16=AA16),(V15+1),V15)</f>
        <v>0</v>
      </c>
      <c r="W17" s="13">
        <f>IF(AND(AB15&gt;0,W16=AA16),(W15+1),W15)</f>
        <v>0</v>
      </c>
      <c r="X17" s="13">
        <f>IF(AND(AB15&gt;0,X16=AA16),(X15+1),X15)</f>
        <v>0</v>
      </c>
      <c r="Y17" s="153">
        <f>IF(AND(AB15&gt;0,Y16=AA16),(Y15+1),Y15)</f>
        <v>0</v>
      </c>
      <c r="Z17" s="7"/>
      <c r="AA17" s="7"/>
      <c r="AB17" s="7">
        <f>AB15-1</f>
        <v>-2</v>
      </c>
    </row>
    <row r="18" spans="1:28" s="4" customFormat="1" ht="12.75" hidden="1">
      <c r="A18" s="34"/>
      <c r="B18" s="35"/>
      <c r="C18" s="32"/>
      <c r="D18" s="36"/>
      <c r="E18" s="36"/>
      <c r="F18" s="36"/>
      <c r="G18" s="13">
        <f>G5/(G17+1)</f>
        <v>32.5</v>
      </c>
      <c r="H18" s="13">
        <f aca="true" t="shared" si="5" ref="H18:Y18">H5/(H17+1)</f>
        <v>0</v>
      </c>
      <c r="I18" s="13">
        <f t="shared" si="5"/>
        <v>0</v>
      </c>
      <c r="J18" s="13">
        <f t="shared" si="5"/>
        <v>16.5</v>
      </c>
      <c r="K18" s="13">
        <f t="shared" si="5"/>
        <v>0</v>
      </c>
      <c r="L18" s="13">
        <f t="shared" si="5"/>
        <v>0</v>
      </c>
      <c r="M18" s="13">
        <f t="shared" si="5"/>
        <v>0</v>
      </c>
      <c r="N18" s="13">
        <f t="shared" si="5"/>
        <v>25.666666666666668</v>
      </c>
      <c r="O18" s="13">
        <f t="shared" si="5"/>
        <v>0</v>
      </c>
      <c r="P18" s="13">
        <f t="shared" si="5"/>
        <v>0</v>
      </c>
      <c r="Q18" s="13">
        <f t="shared" si="5"/>
        <v>0</v>
      </c>
      <c r="R18" s="13">
        <f t="shared" si="5"/>
        <v>0</v>
      </c>
      <c r="S18" s="13">
        <f t="shared" si="5"/>
        <v>0</v>
      </c>
      <c r="T18" s="13">
        <f t="shared" si="5"/>
        <v>0</v>
      </c>
      <c r="U18" s="13">
        <f t="shared" si="5"/>
        <v>0</v>
      </c>
      <c r="V18" s="13">
        <f t="shared" si="5"/>
        <v>0</v>
      </c>
      <c r="W18" s="13">
        <f t="shared" si="5"/>
        <v>0</v>
      </c>
      <c r="X18" s="13">
        <f t="shared" si="5"/>
        <v>0</v>
      </c>
      <c r="Y18" s="153">
        <f t="shared" si="5"/>
        <v>0</v>
      </c>
      <c r="Z18" s="7"/>
      <c r="AA18" s="1">
        <f>MAX(G18:Y18)</f>
        <v>32.5</v>
      </c>
      <c r="AB18" s="7"/>
    </row>
    <row r="19" spans="1:28" s="4" customFormat="1" ht="12.75" hidden="1">
      <c r="A19" s="34"/>
      <c r="B19" s="35" t="s">
        <v>15</v>
      </c>
      <c r="C19" s="32"/>
      <c r="D19" s="36"/>
      <c r="E19" s="36"/>
      <c r="F19" s="36"/>
      <c r="G19" s="13">
        <f>IF(AND(AB17&gt;0,G18=AA18),(G17+1),G17)</f>
        <v>1</v>
      </c>
      <c r="H19" s="13">
        <f>IF(AND(AB17&gt;0,H18=AA18),(H17+1),H17)</f>
        <v>0</v>
      </c>
      <c r="I19" s="13">
        <f>IF(AND(AB17&gt;0,I18=AA18),(I17+1),I17)</f>
        <v>0</v>
      </c>
      <c r="J19" s="13">
        <f>IF(AND(AB17&gt;0,J18=AA18),(J17+1),J17)</f>
        <v>1</v>
      </c>
      <c r="K19" s="13">
        <f>IF(AND(AB17&gt;0,K18=AA18),(K17+1),K17)</f>
        <v>0</v>
      </c>
      <c r="L19" s="13">
        <f>IF(AND(AB17&gt;0,L18=AA18),(L17+1),L17)</f>
        <v>0</v>
      </c>
      <c r="M19" s="13">
        <f>IF(AND(AB17&gt;0,M18=AA18),(M17+1),M17)</f>
        <v>0</v>
      </c>
      <c r="N19" s="13">
        <f>IF(AND(AB17&gt;0,N18=AA18),(N17+1),N17)</f>
        <v>2</v>
      </c>
      <c r="O19" s="13">
        <f>IF(AND(AB17&gt;0,O18=AA18),(O17+1),O17)</f>
        <v>0</v>
      </c>
      <c r="P19" s="13">
        <f>IF(AND(AB17&gt;0,P18=AA18),(P17+1),P17)</f>
        <v>0</v>
      </c>
      <c r="Q19" s="13">
        <f>IF(AND(AB17&gt;0,Q18=AA18),(Q17+1),Q17)</f>
        <v>0</v>
      </c>
      <c r="R19" s="13">
        <f>IF(AND(AB17&gt;0,R18=AA18),(R17+1),R17)</f>
        <v>0</v>
      </c>
      <c r="S19" s="13">
        <f>IF(AND(AB17&gt;0,S18=AA18),(S17+1),S17)</f>
        <v>0</v>
      </c>
      <c r="T19" s="13">
        <f>IF(AND(AB17&gt;0,T18=AA18),(T17+1),T17)</f>
        <v>0</v>
      </c>
      <c r="U19" s="13">
        <f>IF(AND(AB17&gt;0,U18=AA18),(U17+1),U17)</f>
        <v>0</v>
      </c>
      <c r="V19" s="13">
        <f>IF(AND(AB17&gt;0,V18=AA18),(V17+1),V17)</f>
        <v>0</v>
      </c>
      <c r="W19" s="13">
        <f>IF(AND(AB17&gt;0,W18=AA18),(W17+1),W17)</f>
        <v>0</v>
      </c>
      <c r="X19" s="13">
        <f>IF(AND(AB17&gt;0,X18=AA18),(X17+1),X17)</f>
        <v>0</v>
      </c>
      <c r="Y19" s="153">
        <f>IF(AND(AB17&gt;0,Y18=AA18),(Y17+1),Y17)</f>
        <v>0</v>
      </c>
      <c r="Z19" s="7"/>
      <c r="AA19" s="7"/>
      <c r="AB19" s="7">
        <f>AB17-1</f>
        <v>-3</v>
      </c>
    </row>
    <row r="20" spans="1:28" s="4" customFormat="1" ht="12.75" hidden="1">
      <c r="A20" s="34"/>
      <c r="B20" s="35"/>
      <c r="C20" s="32"/>
      <c r="D20" s="36"/>
      <c r="E20" s="36"/>
      <c r="F20" s="36"/>
      <c r="G20" s="13">
        <f>G5/(G19+1)</f>
        <v>32.5</v>
      </c>
      <c r="H20" s="13">
        <f aca="true" t="shared" si="6" ref="H20:Y20">H5/(H19+1)</f>
        <v>0</v>
      </c>
      <c r="I20" s="13">
        <f t="shared" si="6"/>
        <v>0</v>
      </c>
      <c r="J20" s="13">
        <f t="shared" si="6"/>
        <v>16.5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25.666666666666668</v>
      </c>
      <c r="O20" s="13">
        <f t="shared" si="6"/>
        <v>0</v>
      </c>
      <c r="P20" s="13">
        <f t="shared" si="6"/>
        <v>0</v>
      </c>
      <c r="Q20" s="13">
        <f t="shared" si="6"/>
        <v>0</v>
      </c>
      <c r="R20" s="13">
        <f t="shared" si="6"/>
        <v>0</v>
      </c>
      <c r="S20" s="13">
        <f t="shared" si="6"/>
        <v>0</v>
      </c>
      <c r="T20" s="13">
        <f t="shared" si="6"/>
        <v>0</v>
      </c>
      <c r="U20" s="13">
        <f t="shared" si="6"/>
        <v>0</v>
      </c>
      <c r="V20" s="13">
        <f t="shared" si="6"/>
        <v>0</v>
      </c>
      <c r="W20" s="13">
        <f t="shared" si="6"/>
        <v>0</v>
      </c>
      <c r="X20" s="13">
        <f t="shared" si="6"/>
        <v>0</v>
      </c>
      <c r="Y20" s="153">
        <f t="shared" si="6"/>
        <v>0</v>
      </c>
      <c r="Z20" s="7"/>
      <c r="AA20" s="1">
        <f>MAX(G20:Y20)</f>
        <v>32.5</v>
      </c>
      <c r="AB20" s="7"/>
    </row>
    <row r="21" spans="1:28" s="4" customFormat="1" ht="12.75" hidden="1">
      <c r="A21" s="34"/>
      <c r="B21" s="35" t="s">
        <v>16</v>
      </c>
      <c r="C21" s="32"/>
      <c r="D21" s="36"/>
      <c r="E21" s="36"/>
      <c r="F21" s="36"/>
      <c r="G21" s="13">
        <f>IF(AND(AB19&gt;0,G20=AA20),(G19+1),G19)</f>
        <v>1</v>
      </c>
      <c r="H21" s="13">
        <f>IF(AND(AB19&gt;0,H20=AA20),(H19+1),H19)</f>
        <v>0</v>
      </c>
      <c r="I21" s="13">
        <f>IF(AND(AB19&gt;0,I20=AA20),(I19+1),I19)</f>
        <v>0</v>
      </c>
      <c r="J21" s="13">
        <f>IF(AND(AB19&gt;0,J20=AA20),(J19+1),J19)</f>
        <v>1</v>
      </c>
      <c r="K21" s="13">
        <f>IF(AND(AB19&gt;0,K20=AA20),(K19+1),K19)</f>
        <v>0</v>
      </c>
      <c r="L21" s="13">
        <f>IF(AND(AB19&gt;0,L20=AA20),(L19+1),L19)</f>
        <v>0</v>
      </c>
      <c r="M21" s="13">
        <f>IF(AND(AB19&gt;0,M20=AA20),(M19+1),M19)</f>
        <v>0</v>
      </c>
      <c r="N21" s="13">
        <f>IF(AND(AB19&gt;0,N20=AA20),(N19+1),N19)</f>
        <v>2</v>
      </c>
      <c r="O21" s="13">
        <f>IF(AND(AB19&gt;0,O20=AA20),(O19+1),O19)</f>
        <v>0</v>
      </c>
      <c r="P21" s="13">
        <f>IF(AND(AB19&gt;0,P20=AA20),(P19+1),P19)</f>
        <v>0</v>
      </c>
      <c r="Q21" s="13">
        <f>IF(AND(AB19&gt;0,Q20=AA20),(Q19+1),Q19)</f>
        <v>0</v>
      </c>
      <c r="R21" s="13">
        <f>IF(AND(AB19&gt;0,R20=AA20),(R19+1),R19)</f>
        <v>0</v>
      </c>
      <c r="S21" s="13">
        <f>IF(AND(AB19&gt;0,S20=AA20),(S19+1),S19)</f>
        <v>0</v>
      </c>
      <c r="T21" s="13">
        <f>IF(AND(AB19&gt;0,T20=AA20),(T19+1),T19)</f>
        <v>0</v>
      </c>
      <c r="U21" s="13">
        <f>IF(AND(AB19&gt;0,U20=AA20),(U19+1),U19)</f>
        <v>0</v>
      </c>
      <c r="V21" s="13">
        <f>IF(AND(AB19&gt;0,V20=AA20),(V19+1),V19)</f>
        <v>0</v>
      </c>
      <c r="W21" s="13">
        <f>IF(AND(AB19&gt;0,W20=AA20),(W19+1),W19)</f>
        <v>0</v>
      </c>
      <c r="X21" s="13">
        <f>IF(AND(AB19&gt;0,X20=AA20),(X19+1),X19)</f>
        <v>0</v>
      </c>
      <c r="Y21" s="153">
        <f>IF(AND(AB19&gt;0,Y20=AA20),(Y19+1),Y19)</f>
        <v>0</v>
      </c>
      <c r="Z21" s="7"/>
      <c r="AA21" s="7"/>
      <c r="AB21" s="7">
        <f>AB19-1</f>
        <v>-4</v>
      </c>
    </row>
    <row r="22" spans="1:28" s="4" customFormat="1" ht="12.75" hidden="1">
      <c r="A22" s="34"/>
      <c r="B22" s="35"/>
      <c r="C22" s="32"/>
      <c r="D22" s="36"/>
      <c r="E22" s="36"/>
      <c r="F22" s="36"/>
      <c r="G22" s="13">
        <f>G5/(G21+1)</f>
        <v>32.5</v>
      </c>
      <c r="H22" s="13">
        <f aca="true" t="shared" si="7" ref="H22:Y22">H5/(H21+1)</f>
        <v>0</v>
      </c>
      <c r="I22" s="13">
        <f t="shared" si="7"/>
        <v>0</v>
      </c>
      <c r="J22" s="13">
        <f t="shared" si="7"/>
        <v>16.5</v>
      </c>
      <c r="K22" s="13">
        <f t="shared" si="7"/>
        <v>0</v>
      </c>
      <c r="L22" s="13">
        <f t="shared" si="7"/>
        <v>0</v>
      </c>
      <c r="M22" s="13">
        <f t="shared" si="7"/>
        <v>0</v>
      </c>
      <c r="N22" s="13">
        <f t="shared" si="7"/>
        <v>25.666666666666668</v>
      </c>
      <c r="O22" s="13">
        <f t="shared" si="7"/>
        <v>0</v>
      </c>
      <c r="P22" s="13">
        <f t="shared" si="7"/>
        <v>0</v>
      </c>
      <c r="Q22" s="13">
        <f t="shared" si="7"/>
        <v>0</v>
      </c>
      <c r="R22" s="13">
        <f t="shared" si="7"/>
        <v>0</v>
      </c>
      <c r="S22" s="13">
        <f t="shared" si="7"/>
        <v>0</v>
      </c>
      <c r="T22" s="13">
        <f t="shared" si="7"/>
        <v>0</v>
      </c>
      <c r="U22" s="13">
        <f t="shared" si="7"/>
        <v>0</v>
      </c>
      <c r="V22" s="13">
        <f t="shared" si="7"/>
        <v>0</v>
      </c>
      <c r="W22" s="13">
        <f t="shared" si="7"/>
        <v>0</v>
      </c>
      <c r="X22" s="13">
        <f t="shared" si="7"/>
        <v>0</v>
      </c>
      <c r="Y22" s="153">
        <f t="shared" si="7"/>
        <v>0</v>
      </c>
      <c r="Z22" s="7"/>
      <c r="AA22" s="1">
        <f>MAX(G22:Y22)</f>
        <v>32.5</v>
      </c>
      <c r="AB22" s="7"/>
    </row>
    <row r="23" spans="1:28" s="4" customFormat="1" ht="12.75" hidden="1">
      <c r="A23" s="34"/>
      <c r="B23" s="35" t="s">
        <v>17</v>
      </c>
      <c r="C23" s="32"/>
      <c r="D23" s="36"/>
      <c r="E23" s="36"/>
      <c r="F23" s="36"/>
      <c r="G23" s="13">
        <f>IF(AND(AB21&gt;0,G22=AA22),(G21+1),G21)</f>
        <v>1</v>
      </c>
      <c r="H23" s="13">
        <f>IF(AND(AB21&gt;0,H22=AA22),(H21+1),H21)</f>
        <v>0</v>
      </c>
      <c r="I23" s="13">
        <f>IF(AND(AB21&gt;0,I22=AA22),(I21+1),I21)</f>
        <v>0</v>
      </c>
      <c r="J23" s="13">
        <f>IF(AND(AB21&gt;0,J22=AA22),(J21+1),J21)</f>
        <v>1</v>
      </c>
      <c r="K23" s="13">
        <f>IF(AND(AB21&gt;0,K22=AA22),(K21+1),K21)</f>
        <v>0</v>
      </c>
      <c r="L23" s="13">
        <f>IF(AND(AB21&gt;0,L22=AA22),(L21+1),L21)</f>
        <v>0</v>
      </c>
      <c r="M23" s="13">
        <f>IF(AND(AB21&gt;0,M22=AA22),(M21+1),M21)</f>
        <v>0</v>
      </c>
      <c r="N23" s="13">
        <f>IF(AND(AB21&gt;0,N22=AA22),(N21+1),N21)</f>
        <v>2</v>
      </c>
      <c r="O23" s="13">
        <f>IF(AND(AB21&gt;0,O22=AA22),(O21+1),O21)</f>
        <v>0</v>
      </c>
      <c r="P23" s="13">
        <f>IF(AND(AB21&gt;0,P22=AA22),(P21+1),P21)</f>
        <v>0</v>
      </c>
      <c r="Q23" s="13">
        <f>IF(AND(AB21&gt;0,Q22=AA22),(Q21+1),Q21)</f>
        <v>0</v>
      </c>
      <c r="R23" s="13">
        <f>IF(AND(AB21&gt;0,R22=AA22),(R21+1),R21)</f>
        <v>0</v>
      </c>
      <c r="S23" s="13">
        <f>IF(AND(AB21&gt;0,S22=AA22),(S21+1),S21)</f>
        <v>0</v>
      </c>
      <c r="T23" s="13">
        <f>IF(AND(AB21&gt;0,T22=AA22),(T21+1),T21)</f>
        <v>0</v>
      </c>
      <c r="U23" s="13">
        <f>IF(AND(AB21&gt;0,U22=AA22),(U21+1),U21)</f>
        <v>0</v>
      </c>
      <c r="V23" s="13">
        <f>IF(AND(AB21&gt;0,V22=AA22),(V21+1),V21)</f>
        <v>0</v>
      </c>
      <c r="W23" s="13">
        <f>IF(AND(AB21&gt;0,W22=AA22),(W21+1),W21)</f>
        <v>0</v>
      </c>
      <c r="X23" s="13">
        <f>IF(AND(AB21&gt;0,X22=AA22),(X21+1),X21)</f>
        <v>0</v>
      </c>
      <c r="Y23" s="153">
        <f>IF(AND(AB21&gt;0,Y22=AA22),(Y21+1),Y21)</f>
        <v>0</v>
      </c>
      <c r="Z23" s="7"/>
      <c r="AA23" s="7"/>
      <c r="AB23" s="7">
        <f>AB21-1</f>
        <v>-5</v>
      </c>
    </row>
    <row r="24" spans="1:28" s="4" customFormat="1" ht="12.75" hidden="1">
      <c r="A24" s="34"/>
      <c r="B24" s="35"/>
      <c r="C24" s="32"/>
      <c r="D24" s="36"/>
      <c r="E24" s="36"/>
      <c r="F24" s="36"/>
      <c r="G24" s="13" t="str">
        <f>IF($AB23&lt;1,"STOP","Encore")</f>
        <v>STOP</v>
      </c>
      <c r="H24" s="13" t="str">
        <f aca="true" t="shared" si="8" ref="H24:Y24">IF($AB23&lt;1,"STOP","Encore")</f>
        <v>STOP</v>
      </c>
      <c r="I24" s="13" t="str">
        <f t="shared" si="8"/>
        <v>STOP</v>
      </c>
      <c r="J24" s="13" t="str">
        <f t="shared" si="8"/>
        <v>STOP</v>
      </c>
      <c r="K24" s="13" t="str">
        <f t="shared" si="8"/>
        <v>STOP</v>
      </c>
      <c r="L24" s="13" t="str">
        <f t="shared" si="8"/>
        <v>STOP</v>
      </c>
      <c r="M24" s="13" t="str">
        <f t="shared" si="8"/>
        <v>STOP</v>
      </c>
      <c r="N24" s="13" t="str">
        <f t="shared" si="8"/>
        <v>STOP</v>
      </c>
      <c r="O24" s="13" t="str">
        <f t="shared" si="8"/>
        <v>STOP</v>
      </c>
      <c r="P24" s="13" t="str">
        <f t="shared" si="8"/>
        <v>STOP</v>
      </c>
      <c r="Q24" s="13" t="str">
        <f t="shared" si="8"/>
        <v>STOP</v>
      </c>
      <c r="R24" s="13" t="str">
        <f t="shared" si="8"/>
        <v>STOP</v>
      </c>
      <c r="S24" s="13" t="str">
        <f t="shared" si="8"/>
        <v>STOP</v>
      </c>
      <c r="T24" s="13" t="str">
        <f t="shared" si="8"/>
        <v>STOP</v>
      </c>
      <c r="U24" s="13" t="str">
        <f t="shared" si="8"/>
        <v>STOP</v>
      </c>
      <c r="V24" s="13" t="str">
        <f t="shared" si="8"/>
        <v>STOP</v>
      </c>
      <c r="W24" s="13" t="str">
        <f t="shared" si="8"/>
        <v>STOP</v>
      </c>
      <c r="X24" s="13" t="str">
        <f t="shared" si="8"/>
        <v>STOP</v>
      </c>
      <c r="Y24" s="153" t="str">
        <f t="shared" si="8"/>
        <v>STOP</v>
      </c>
      <c r="Z24" s="7"/>
      <c r="AA24" s="1">
        <f>MAX(G24:Y24)</f>
        <v>0</v>
      </c>
      <c r="AB24" s="7"/>
    </row>
    <row r="25" spans="1:28" s="4" customFormat="1" ht="12.75" hidden="1">
      <c r="A25" s="34"/>
      <c r="B25" s="35"/>
      <c r="C25" s="32"/>
      <c r="D25" s="36"/>
      <c r="E25" s="36"/>
      <c r="F25" s="3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53"/>
      <c r="Z25" s="7"/>
      <c r="AA25" s="7"/>
      <c r="AB25" s="7"/>
    </row>
    <row r="26" spans="1:28" s="4" customFormat="1" ht="12.75" hidden="1">
      <c r="A26" s="34"/>
      <c r="B26" s="35"/>
      <c r="C26" s="32"/>
      <c r="D26" s="36"/>
      <c r="E26" s="36"/>
      <c r="F26" s="3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53"/>
      <c r="Z26" s="7"/>
      <c r="AA26" s="1"/>
      <c r="AB26" s="7"/>
    </row>
    <row r="27" spans="1:28" s="4" customFormat="1" ht="12.75">
      <c r="A27" s="37"/>
      <c r="B27" s="38" t="s">
        <v>13</v>
      </c>
      <c r="C27" s="39"/>
      <c r="D27" s="40"/>
      <c r="E27" s="40"/>
      <c r="F27" s="40"/>
      <c r="G27" s="14">
        <f>G23</f>
        <v>1</v>
      </c>
      <c r="H27" s="14">
        <f aca="true" t="shared" si="9" ref="H27:P27">H23</f>
        <v>0</v>
      </c>
      <c r="I27" s="14">
        <f t="shared" si="9"/>
        <v>0</v>
      </c>
      <c r="J27" s="14">
        <f t="shared" si="9"/>
        <v>1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2</v>
      </c>
      <c r="O27" s="14">
        <f t="shared" si="9"/>
        <v>0</v>
      </c>
      <c r="P27" s="14">
        <f t="shared" si="9"/>
        <v>0</v>
      </c>
      <c r="Q27" s="14">
        <f aca="true" t="shared" si="10" ref="Q27:Y27">Q23</f>
        <v>0</v>
      </c>
      <c r="R27" s="14">
        <f t="shared" si="10"/>
        <v>0</v>
      </c>
      <c r="S27" s="14">
        <f t="shared" si="10"/>
        <v>0</v>
      </c>
      <c r="T27" s="14">
        <f t="shared" si="10"/>
        <v>0</v>
      </c>
      <c r="U27" s="14">
        <f t="shared" si="10"/>
        <v>0</v>
      </c>
      <c r="V27" s="14">
        <f t="shared" si="10"/>
        <v>0</v>
      </c>
      <c r="W27" s="14">
        <f t="shared" si="10"/>
        <v>0</v>
      </c>
      <c r="X27" s="14">
        <f t="shared" si="10"/>
        <v>0</v>
      </c>
      <c r="Y27" s="154">
        <f t="shared" si="10"/>
        <v>0</v>
      </c>
      <c r="Z27" s="144"/>
      <c r="AA27" s="7" t="s">
        <v>7</v>
      </c>
      <c r="AB27" s="7"/>
    </row>
    <row r="28" spans="1:28" s="3" customFormat="1" ht="12.75">
      <c r="A28" s="2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151"/>
      <c r="AB28" s="6"/>
    </row>
    <row r="29" spans="1:28" s="3" customFormat="1" ht="12.75">
      <c r="A29" s="24" t="s">
        <v>19</v>
      </c>
      <c r="B29" s="23">
        <f>'Saisie Locale'!B9</f>
        <v>102</v>
      </c>
      <c r="C29" s="23">
        <f>'Saisie Locale'!C9</f>
        <v>93</v>
      </c>
      <c r="D29" s="23">
        <f>'Saisie Locale'!D9</f>
        <v>9</v>
      </c>
      <c r="E29" s="23">
        <f>'Saisie Locale'!E9</f>
        <v>87</v>
      </c>
      <c r="F29" s="23">
        <f>'Saisie Locale'!F9</f>
        <v>6</v>
      </c>
      <c r="G29" s="23">
        <f>'Saisie Locale'!G9</f>
        <v>47</v>
      </c>
      <c r="H29" s="23">
        <f>'Saisie Locale'!H9</f>
        <v>0</v>
      </c>
      <c r="I29" s="23">
        <f>'Saisie Locale'!I9</f>
        <v>0</v>
      </c>
      <c r="J29" s="23">
        <f>'Saisie Locale'!J9</f>
        <v>0</v>
      </c>
      <c r="K29" s="23">
        <f>'Saisie Locale'!K9</f>
        <v>0</v>
      </c>
      <c r="L29" s="23">
        <f>'Saisie Locale'!L9</f>
        <v>0</v>
      </c>
      <c r="M29" s="23">
        <f>'Saisie Locale'!M9</f>
        <v>0</v>
      </c>
      <c r="N29" s="23">
        <f>'Saisie Locale'!N9</f>
        <v>40</v>
      </c>
      <c r="O29" s="23">
        <f>'Saisie Locale'!O9</f>
        <v>0</v>
      </c>
      <c r="P29" s="23">
        <f>'Saisie Locale'!P9</f>
        <v>0</v>
      </c>
      <c r="Q29" s="23">
        <f>'Saisie Locale'!Q9</f>
        <v>0</v>
      </c>
      <c r="R29" s="23">
        <f>'Saisie Locale'!R9</f>
        <v>0</v>
      </c>
      <c r="S29" s="23">
        <f>'Saisie Locale'!S9</f>
        <v>0</v>
      </c>
      <c r="T29" s="23">
        <f>'Saisie Locale'!T9</f>
        <v>0</v>
      </c>
      <c r="U29" s="23">
        <f>'Saisie Locale'!U9</f>
        <v>0</v>
      </c>
      <c r="V29" s="23">
        <f>'Saisie Locale'!V9</f>
        <v>0</v>
      </c>
      <c r="W29" s="23">
        <f>'Saisie Locale'!W9</f>
        <v>0</v>
      </c>
      <c r="X29" s="23">
        <f>'Saisie Locale'!X9</f>
        <v>0</v>
      </c>
      <c r="Y29" s="149">
        <f>'Saisie Locale'!Y9</f>
        <v>0</v>
      </c>
      <c r="Z29" s="1"/>
      <c r="AA29" s="1">
        <f>MAX(N29:Y29)</f>
        <v>40</v>
      </c>
      <c r="AB29" s="6"/>
    </row>
    <row r="30" spans="1:30" s="3" customFormat="1" ht="12.75">
      <c r="A30" s="25"/>
      <c r="B30" s="26"/>
      <c r="C30" s="26">
        <f>C29/B29</f>
        <v>0.9117647058823529</v>
      </c>
      <c r="D30" s="26">
        <f>D29/B29</f>
        <v>0.08823529411764706</v>
      </c>
      <c r="E30" s="26">
        <f>E29/C29</f>
        <v>0.9354838709677419</v>
      </c>
      <c r="F30" s="26">
        <f>F29/C29</f>
        <v>0.06451612903225806</v>
      </c>
      <c r="G30" s="26">
        <f>G29/$E29</f>
        <v>0.5402298850574713</v>
      </c>
      <c r="H30" s="26">
        <f aca="true" t="shared" si="11" ref="H30:Y30">H29/$E29</f>
        <v>0</v>
      </c>
      <c r="I30" s="26">
        <f t="shared" si="11"/>
        <v>0</v>
      </c>
      <c r="J30" s="26">
        <f t="shared" si="11"/>
        <v>0</v>
      </c>
      <c r="K30" s="26">
        <f t="shared" si="11"/>
        <v>0</v>
      </c>
      <c r="L30" s="26">
        <f t="shared" si="11"/>
        <v>0</v>
      </c>
      <c r="M30" s="26">
        <f t="shared" si="11"/>
        <v>0</v>
      </c>
      <c r="N30" s="26">
        <f t="shared" si="11"/>
        <v>0.45977011494252873</v>
      </c>
      <c r="O30" s="26">
        <f t="shared" si="11"/>
        <v>0</v>
      </c>
      <c r="P30" s="26">
        <f t="shared" si="11"/>
        <v>0</v>
      </c>
      <c r="Q30" s="26">
        <f t="shared" si="11"/>
        <v>0</v>
      </c>
      <c r="R30" s="26">
        <f t="shared" si="11"/>
        <v>0</v>
      </c>
      <c r="S30" s="26">
        <f t="shared" si="11"/>
        <v>0</v>
      </c>
      <c r="T30" s="26">
        <f t="shared" si="11"/>
        <v>0</v>
      </c>
      <c r="U30" s="26">
        <f t="shared" si="11"/>
        <v>0</v>
      </c>
      <c r="V30" s="26">
        <f t="shared" si="11"/>
        <v>0</v>
      </c>
      <c r="W30" s="26">
        <f t="shared" si="11"/>
        <v>0</v>
      </c>
      <c r="X30" s="26">
        <f t="shared" si="11"/>
        <v>0</v>
      </c>
      <c r="Y30" s="150">
        <f t="shared" si="11"/>
        <v>0</v>
      </c>
      <c r="Z30" s="142"/>
      <c r="AB30" s="6"/>
      <c r="AC30" s="9">
        <f>SUM(G30:Y30)</f>
        <v>1</v>
      </c>
      <c r="AD30" s="9">
        <f>SUM(G30:Y30)</f>
        <v>1</v>
      </c>
    </row>
    <row r="31" spans="1:28" s="3" customFormat="1" ht="12.75">
      <c r="A31" s="27" t="s">
        <v>7</v>
      </c>
      <c r="B31" s="26" t="s">
        <v>6</v>
      </c>
      <c r="C31" s="28">
        <f>'Saisie Locale'!E3</f>
        <v>5</v>
      </c>
      <c r="D31" s="29"/>
      <c r="E31" s="29"/>
      <c r="F31" s="29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5"/>
      <c r="Z31" s="6"/>
      <c r="AB31" s="6"/>
    </row>
    <row r="32" spans="1:28" s="3" customFormat="1" ht="12.75" hidden="1">
      <c r="A32" s="24"/>
      <c r="B32" s="28" t="s">
        <v>5</v>
      </c>
      <c r="C32" s="42">
        <f>E29/C31</f>
        <v>17.4</v>
      </c>
      <c r="D32" s="29"/>
      <c r="E32" s="29"/>
      <c r="F32" s="29"/>
      <c r="G32" s="29"/>
      <c r="H32" s="41"/>
      <c r="I32" s="41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156"/>
      <c r="Z32" s="16"/>
      <c r="AB32" s="6"/>
    </row>
    <row r="33" spans="1:28" s="8" customFormat="1" ht="12.75" hidden="1">
      <c r="A33" s="43"/>
      <c r="B33" s="44" t="s">
        <v>9</v>
      </c>
      <c r="C33" s="42"/>
      <c r="D33" s="45"/>
      <c r="E33" s="45"/>
      <c r="F33" s="45"/>
      <c r="G33" s="13">
        <f>ROUNDDOWN(G29/C32,0)</f>
        <v>2</v>
      </c>
      <c r="H33" s="13">
        <f>ROUNDDOWN(H29/C32,0)</f>
        <v>0</v>
      </c>
      <c r="I33" s="13">
        <f>ROUNDDOWN(I29/C32,0)</f>
        <v>0</v>
      </c>
      <c r="J33" s="13">
        <f>ROUNDDOWN(J29/C32,0)</f>
        <v>0</v>
      </c>
      <c r="K33" s="13">
        <f>ROUNDDOWN(K29/C32,0)</f>
        <v>0</v>
      </c>
      <c r="L33" s="13">
        <f>ROUNDDOWN(L29/C32,0)</f>
        <v>0</v>
      </c>
      <c r="M33" s="13">
        <f>ROUNDDOWN(M29/C32,0)</f>
        <v>0</v>
      </c>
      <c r="N33" s="13">
        <f>ROUNDDOWN(N29/C32,0)</f>
        <v>2</v>
      </c>
      <c r="O33" s="13">
        <f>ROUNDDOWN(O29/C32,0)</f>
        <v>0</v>
      </c>
      <c r="P33" s="13">
        <f>ROUNDDOWN(P29/$C32,0)</f>
        <v>0</v>
      </c>
      <c r="Q33" s="13">
        <f aca="true" t="shared" si="12" ref="Q33:Y33">ROUNDDOWN(Q29/$C32,0)</f>
        <v>0</v>
      </c>
      <c r="R33" s="13">
        <f t="shared" si="12"/>
        <v>0</v>
      </c>
      <c r="S33" s="13">
        <f t="shared" si="12"/>
        <v>0</v>
      </c>
      <c r="T33" s="13">
        <f t="shared" si="12"/>
        <v>0</v>
      </c>
      <c r="U33" s="13">
        <f t="shared" si="12"/>
        <v>0</v>
      </c>
      <c r="V33" s="13">
        <f t="shared" si="12"/>
        <v>0</v>
      </c>
      <c r="W33" s="13">
        <f t="shared" si="12"/>
        <v>0</v>
      </c>
      <c r="X33" s="13">
        <f t="shared" si="12"/>
        <v>0</v>
      </c>
      <c r="Y33" s="153">
        <f t="shared" si="12"/>
        <v>0</v>
      </c>
      <c r="Z33" s="7"/>
      <c r="AA33" s="5"/>
      <c r="AB33" s="7">
        <f>C31-(SUM(G33:Y33))</f>
        <v>1</v>
      </c>
    </row>
    <row r="34" spans="1:28" s="3" customFormat="1" ht="12.75" hidden="1">
      <c r="A34" s="24"/>
      <c r="B34" s="28" t="s">
        <v>8</v>
      </c>
      <c r="C34" s="42"/>
      <c r="D34" s="29"/>
      <c r="E34" s="29"/>
      <c r="F34" s="29"/>
      <c r="G34" s="13">
        <f aca="true" t="shared" si="13" ref="G34:Y34">G29/(G33+1)</f>
        <v>15.666666666666666</v>
      </c>
      <c r="H34" s="13">
        <f t="shared" si="13"/>
        <v>0</v>
      </c>
      <c r="I34" s="13">
        <f t="shared" si="13"/>
        <v>0</v>
      </c>
      <c r="J34" s="13">
        <f t="shared" si="13"/>
        <v>0</v>
      </c>
      <c r="K34" s="13">
        <f t="shared" si="13"/>
        <v>0</v>
      </c>
      <c r="L34" s="13">
        <f t="shared" si="13"/>
        <v>0</v>
      </c>
      <c r="M34" s="13">
        <f t="shared" si="13"/>
        <v>0</v>
      </c>
      <c r="N34" s="13">
        <f t="shared" si="13"/>
        <v>13.333333333333334</v>
      </c>
      <c r="O34" s="13">
        <f t="shared" si="13"/>
        <v>0</v>
      </c>
      <c r="P34" s="13">
        <f t="shared" si="13"/>
        <v>0</v>
      </c>
      <c r="Q34" s="13">
        <f t="shared" si="13"/>
        <v>0</v>
      </c>
      <c r="R34" s="13">
        <f t="shared" si="13"/>
        <v>0</v>
      </c>
      <c r="S34" s="13">
        <f t="shared" si="13"/>
        <v>0</v>
      </c>
      <c r="T34" s="13">
        <f t="shared" si="13"/>
        <v>0</v>
      </c>
      <c r="U34" s="13">
        <f t="shared" si="13"/>
        <v>0</v>
      </c>
      <c r="V34" s="13">
        <f t="shared" si="13"/>
        <v>0</v>
      </c>
      <c r="W34" s="13">
        <f t="shared" si="13"/>
        <v>0</v>
      </c>
      <c r="X34" s="13">
        <f t="shared" si="13"/>
        <v>0</v>
      </c>
      <c r="Y34" s="153">
        <f t="shared" si="13"/>
        <v>0</v>
      </c>
      <c r="Z34" s="7"/>
      <c r="AA34" s="1">
        <f>MAX(G34:Y34)</f>
        <v>15.666666666666666</v>
      </c>
      <c r="AB34" s="7"/>
    </row>
    <row r="35" spans="1:28" s="8" customFormat="1" ht="12.75" hidden="1">
      <c r="A35" s="43"/>
      <c r="B35" s="44" t="s">
        <v>10</v>
      </c>
      <c r="C35" s="42"/>
      <c r="D35" s="45"/>
      <c r="E35" s="45"/>
      <c r="F35" s="45"/>
      <c r="G35" s="13">
        <f>IF(AND($AB33&gt;0,G34=$AA34),(G33+1),G33)</f>
        <v>3</v>
      </c>
      <c r="H35" s="13">
        <f aca="true" t="shared" si="14" ref="H35:Y35">IF(AND($AB33&gt;0,H34=$AA34),(H33+1),H33)</f>
        <v>0</v>
      </c>
      <c r="I35" s="13">
        <f t="shared" si="14"/>
        <v>0</v>
      </c>
      <c r="J35" s="13">
        <f t="shared" si="14"/>
        <v>0</v>
      </c>
      <c r="K35" s="13">
        <f t="shared" si="14"/>
        <v>0</v>
      </c>
      <c r="L35" s="13">
        <f t="shared" si="14"/>
        <v>0</v>
      </c>
      <c r="M35" s="13">
        <f t="shared" si="14"/>
        <v>0</v>
      </c>
      <c r="N35" s="13">
        <f t="shared" si="14"/>
        <v>2</v>
      </c>
      <c r="O35" s="13">
        <f t="shared" si="14"/>
        <v>0</v>
      </c>
      <c r="P35" s="13">
        <f t="shared" si="14"/>
        <v>0</v>
      </c>
      <c r="Q35" s="13">
        <f t="shared" si="14"/>
        <v>0</v>
      </c>
      <c r="R35" s="13">
        <f t="shared" si="14"/>
        <v>0</v>
      </c>
      <c r="S35" s="13">
        <f t="shared" si="14"/>
        <v>0</v>
      </c>
      <c r="T35" s="13">
        <f t="shared" si="14"/>
        <v>0</v>
      </c>
      <c r="U35" s="13">
        <f t="shared" si="14"/>
        <v>0</v>
      </c>
      <c r="V35" s="13">
        <f t="shared" si="14"/>
        <v>0</v>
      </c>
      <c r="W35" s="13">
        <f t="shared" si="14"/>
        <v>0</v>
      </c>
      <c r="X35" s="13">
        <f t="shared" si="14"/>
        <v>0</v>
      </c>
      <c r="Y35" s="153">
        <f t="shared" si="14"/>
        <v>0</v>
      </c>
      <c r="Z35" s="7"/>
      <c r="AA35" s="5"/>
      <c r="AB35" s="7">
        <f>AB33-1</f>
        <v>0</v>
      </c>
    </row>
    <row r="36" spans="1:28" s="8" customFormat="1" ht="12.75" hidden="1">
      <c r="A36" s="43"/>
      <c r="B36" s="44"/>
      <c r="C36" s="42"/>
      <c r="D36" s="45"/>
      <c r="E36" s="45"/>
      <c r="F36" s="45"/>
      <c r="G36" s="13">
        <f>G29/(G35+1)</f>
        <v>11.75</v>
      </c>
      <c r="H36" s="13">
        <f aca="true" t="shared" si="15" ref="H36:Y36">H29/(H35+1)</f>
        <v>0</v>
      </c>
      <c r="I36" s="13">
        <f t="shared" si="15"/>
        <v>0</v>
      </c>
      <c r="J36" s="13">
        <f t="shared" si="15"/>
        <v>0</v>
      </c>
      <c r="K36" s="13">
        <f t="shared" si="15"/>
        <v>0</v>
      </c>
      <c r="L36" s="13">
        <f t="shared" si="15"/>
        <v>0</v>
      </c>
      <c r="M36" s="13">
        <f t="shared" si="15"/>
        <v>0</v>
      </c>
      <c r="N36" s="13">
        <f t="shared" si="15"/>
        <v>13.333333333333334</v>
      </c>
      <c r="O36" s="13">
        <f t="shared" si="15"/>
        <v>0</v>
      </c>
      <c r="P36" s="13">
        <f t="shared" si="15"/>
        <v>0</v>
      </c>
      <c r="Q36" s="13">
        <f t="shared" si="15"/>
        <v>0</v>
      </c>
      <c r="R36" s="13">
        <f t="shared" si="15"/>
        <v>0</v>
      </c>
      <c r="S36" s="13">
        <f t="shared" si="15"/>
        <v>0</v>
      </c>
      <c r="T36" s="13">
        <f t="shared" si="15"/>
        <v>0</v>
      </c>
      <c r="U36" s="13">
        <f t="shared" si="15"/>
        <v>0</v>
      </c>
      <c r="V36" s="13">
        <f t="shared" si="15"/>
        <v>0</v>
      </c>
      <c r="W36" s="13">
        <f t="shared" si="15"/>
        <v>0</v>
      </c>
      <c r="X36" s="13">
        <f t="shared" si="15"/>
        <v>0</v>
      </c>
      <c r="Y36" s="153">
        <f t="shared" si="15"/>
        <v>0</v>
      </c>
      <c r="Z36" s="7"/>
      <c r="AA36" s="1">
        <f>MAX(G36:Y36)</f>
        <v>13.333333333333334</v>
      </c>
      <c r="AB36" s="7"/>
    </row>
    <row r="37" spans="1:28" s="8" customFormat="1" ht="12.75" hidden="1">
      <c r="A37" s="43"/>
      <c r="B37" s="44" t="s">
        <v>11</v>
      </c>
      <c r="C37" s="42"/>
      <c r="D37" s="45"/>
      <c r="E37" s="45"/>
      <c r="F37" s="45"/>
      <c r="G37" s="13">
        <f aca="true" t="shared" si="16" ref="G37:Y37">IF(AND($AB35&gt;0,G36=$AA36),(G35+1),G35)</f>
        <v>3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2</v>
      </c>
      <c r="O37" s="13">
        <f t="shared" si="16"/>
        <v>0</v>
      </c>
      <c r="P37" s="13">
        <f t="shared" si="16"/>
        <v>0</v>
      </c>
      <c r="Q37" s="13">
        <f t="shared" si="16"/>
        <v>0</v>
      </c>
      <c r="R37" s="13">
        <f t="shared" si="16"/>
        <v>0</v>
      </c>
      <c r="S37" s="13">
        <f t="shared" si="16"/>
        <v>0</v>
      </c>
      <c r="T37" s="13">
        <f t="shared" si="16"/>
        <v>0</v>
      </c>
      <c r="U37" s="13">
        <f t="shared" si="16"/>
        <v>0</v>
      </c>
      <c r="V37" s="13">
        <f t="shared" si="16"/>
        <v>0</v>
      </c>
      <c r="W37" s="13">
        <f t="shared" si="16"/>
        <v>0</v>
      </c>
      <c r="X37" s="13">
        <f t="shared" si="16"/>
        <v>0</v>
      </c>
      <c r="Y37" s="153">
        <f t="shared" si="16"/>
        <v>0</v>
      </c>
      <c r="Z37" s="7"/>
      <c r="AA37" s="7"/>
      <c r="AB37" s="7">
        <f>AB35-1</f>
        <v>-1</v>
      </c>
    </row>
    <row r="38" spans="1:28" s="8" customFormat="1" ht="12.75" hidden="1">
      <c r="A38" s="43"/>
      <c r="B38" s="44"/>
      <c r="C38" s="42"/>
      <c r="D38" s="45"/>
      <c r="E38" s="45"/>
      <c r="F38" s="45"/>
      <c r="G38" s="13">
        <f>G29/(G37+1)</f>
        <v>11.75</v>
      </c>
      <c r="H38" s="13">
        <f aca="true" t="shared" si="17" ref="H38:Y38">H29/(H37+1)</f>
        <v>0</v>
      </c>
      <c r="I38" s="13">
        <f t="shared" si="17"/>
        <v>0</v>
      </c>
      <c r="J38" s="13">
        <f t="shared" si="17"/>
        <v>0</v>
      </c>
      <c r="K38" s="13">
        <f t="shared" si="17"/>
        <v>0</v>
      </c>
      <c r="L38" s="13">
        <f t="shared" si="17"/>
        <v>0</v>
      </c>
      <c r="M38" s="13">
        <f t="shared" si="17"/>
        <v>0</v>
      </c>
      <c r="N38" s="13">
        <f t="shared" si="17"/>
        <v>13.333333333333334</v>
      </c>
      <c r="O38" s="13">
        <f t="shared" si="17"/>
        <v>0</v>
      </c>
      <c r="P38" s="13">
        <f t="shared" si="17"/>
        <v>0</v>
      </c>
      <c r="Q38" s="13">
        <f t="shared" si="17"/>
        <v>0</v>
      </c>
      <c r="R38" s="13">
        <f t="shared" si="17"/>
        <v>0</v>
      </c>
      <c r="S38" s="13">
        <f t="shared" si="17"/>
        <v>0</v>
      </c>
      <c r="T38" s="13">
        <f t="shared" si="17"/>
        <v>0</v>
      </c>
      <c r="U38" s="13">
        <f t="shared" si="17"/>
        <v>0</v>
      </c>
      <c r="V38" s="13">
        <f t="shared" si="17"/>
        <v>0</v>
      </c>
      <c r="W38" s="13">
        <f t="shared" si="17"/>
        <v>0</v>
      </c>
      <c r="X38" s="13">
        <f t="shared" si="17"/>
        <v>0</v>
      </c>
      <c r="Y38" s="153">
        <f t="shared" si="17"/>
        <v>0</v>
      </c>
      <c r="Z38" s="7"/>
      <c r="AA38" s="1">
        <f>MAX(N38:Y38)</f>
        <v>13.333333333333334</v>
      </c>
      <c r="AB38" s="7"/>
    </row>
    <row r="39" spans="1:28" s="8" customFormat="1" ht="12.75" hidden="1">
      <c r="A39" s="43"/>
      <c r="B39" s="44" t="s">
        <v>12</v>
      </c>
      <c r="C39" s="42"/>
      <c r="D39" s="45"/>
      <c r="E39" s="45"/>
      <c r="F39" s="45"/>
      <c r="G39" s="13">
        <f aca="true" t="shared" si="18" ref="G39:Y39">IF(AND($AB37&gt;0,G38=$AA38),(G37+1),G37)</f>
        <v>3</v>
      </c>
      <c r="H39" s="13">
        <f t="shared" si="18"/>
        <v>0</v>
      </c>
      <c r="I39" s="13">
        <f t="shared" si="18"/>
        <v>0</v>
      </c>
      <c r="J39" s="13">
        <f t="shared" si="18"/>
        <v>0</v>
      </c>
      <c r="K39" s="13">
        <f t="shared" si="18"/>
        <v>0</v>
      </c>
      <c r="L39" s="13">
        <f t="shared" si="18"/>
        <v>0</v>
      </c>
      <c r="M39" s="13">
        <f t="shared" si="18"/>
        <v>0</v>
      </c>
      <c r="N39" s="13">
        <f t="shared" si="18"/>
        <v>2</v>
      </c>
      <c r="O39" s="13">
        <f t="shared" si="18"/>
        <v>0</v>
      </c>
      <c r="P39" s="13">
        <f t="shared" si="18"/>
        <v>0</v>
      </c>
      <c r="Q39" s="13">
        <f t="shared" si="18"/>
        <v>0</v>
      </c>
      <c r="R39" s="13">
        <f t="shared" si="18"/>
        <v>0</v>
      </c>
      <c r="S39" s="13">
        <f t="shared" si="18"/>
        <v>0</v>
      </c>
      <c r="T39" s="13">
        <f t="shared" si="18"/>
        <v>0</v>
      </c>
      <c r="U39" s="13">
        <f t="shared" si="18"/>
        <v>0</v>
      </c>
      <c r="V39" s="13">
        <f t="shared" si="18"/>
        <v>0</v>
      </c>
      <c r="W39" s="13">
        <f t="shared" si="18"/>
        <v>0</v>
      </c>
      <c r="X39" s="13">
        <f t="shared" si="18"/>
        <v>0</v>
      </c>
      <c r="Y39" s="153">
        <f t="shared" si="18"/>
        <v>0</v>
      </c>
      <c r="Z39" s="7"/>
      <c r="AA39" s="7"/>
      <c r="AB39" s="7">
        <f>AB37-1</f>
        <v>-2</v>
      </c>
    </row>
    <row r="40" spans="1:28" s="8" customFormat="1" ht="12.75" hidden="1">
      <c r="A40" s="43"/>
      <c r="B40" s="44"/>
      <c r="C40" s="42"/>
      <c r="D40" s="45"/>
      <c r="E40" s="45"/>
      <c r="F40" s="45"/>
      <c r="G40" s="13">
        <f>G29/(G39+1)</f>
        <v>11.75</v>
      </c>
      <c r="H40" s="13">
        <f aca="true" t="shared" si="19" ref="H40:Y40">H29/(H39+1)</f>
        <v>0</v>
      </c>
      <c r="I40" s="13">
        <f t="shared" si="19"/>
        <v>0</v>
      </c>
      <c r="J40" s="13">
        <f t="shared" si="19"/>
        <v>0</v>
      </c>
      <c r="K40" s="13">
        <f t="shared" si="19"/>
        <v>0</v>
      </c>
      <c r="L40" s="13">
        <f t="shared" si="19"/>
        <v>0</v>
      </c>
      <c r="M40" s="13">
        <f t="shared" si="19"/>
        <v>0</v>
      </c>
      <c r="N40" s="13">
        <f t="shared" si="19"/>
        <v>13.333333333333334</v>
      </c>
      <c r="O40" s="13">
        <f t="shared" si="19"/>
        <v>0</v>
      </c>
      <c r="P40" s="13">
        <f t="shared" si="19"/>
        <v>0</v>
      </c>
      <c r="Q40" s="13">
        <f t="shared" si="19"/>
        <v>0</v>
      </c>
      <c r="R40" s="13">
        <f t="shared" si="19"/>
        <v>0</v>
      </c>
      <c r="S40" s="13">
        <f t="shared" si="19"/>
        <v>0</v>
      </c>
      <c r="T40" s="13">
        <f t="shared" si="19"/>
        <v>0</v>
      </c>
      <c r="U40" s="13">
        <f t="shared" si="19"/>
        <v>0</v>
      </c>
      <c r="V40" s="13">
        <f t="shared" si="19"/>
        <v>0</v>
      </c>
      <c r="W40" s="13">
        <f t="shared" si="19"/>
        <v>0</v>
      </c>
      <c r="X40" s="13">
        <f t="shared" si="19"/>
        <v>0</v>
      </c>
      <c r="Y40" s="153">
        <f t="shared" si="19"/>
        <v>0</v>
      </c>
      <c r="Z40" s="7"/>
      <c r="AA40" s="1">
        <f>MAX(N40:Y40)</f>
        <v>13.333333333333334</v>
      </c>
      <c r="AB40" s="7"/>
    </row>
    <row r="41" spans="1:28" s="8" customFormat="1" ht="12.75" hidden="1">
      <c r="A41" s="43"/>
      <c r="B41" s="44" t="s">
        <v>14</v>
      </c>
      <c r="C41" s="42"/>
      <c r="D41" s="45"/>
      <c r="E41" s="45"/>
      <c r="F41" s="45"/>
      <c r="G41" s="13">
        <f aca="true" t="shared" si="20" ref="G41:Y41">IF(AND($AB39&gt;0,G40=$AA40),(G39+1),G39)</f>
        <v>3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2</v>
      </c>
      <c r="O41" s="13">
        <f t="shared" si="20"/>
        <v>0</v>
      </c>
      <c r="P41" s="13">
        <f t="shared" si="20"/>
        <v>0</v>
      </c>
      <c r="Q41" s="13">
        <f t="shared" si="20"/>
        <v>0</v>
      </c>
      <c r="R41" s="13">
        <f t="shared" si="20"/>
        <v>0</v>
      </c>
      <c r="S41" s="13">
        <f t="shared" si="20"/>
        <v>0</v>
      </c>
      <c r="T41" s="13">
        <f t="shared" si="20"/>
        <v>0</v>
      </c>
      <c r="U41" s="13">
        <f t="shared" si="20"/>
        <v>0</v>
      </c>
      <c r="V41" s="13">
        <f t="shared" si="20"/>
        <v>0</v>
      </c>
      <c r="W41" s="13">
        <f t="shared" si="20"/>
        <v>0</v>
      </c>
      <c r="X41" s="13">
        <f t="shared" si="20"/>
        <v>0</v>
      </c>
      <c r="Y41" s="153">
        <f t="shared" si="20"/>
        <v>0</v>
      </c>
      <c r="Z41" s="7"/>
      <c r="AA41" s="7"/>
      <c r="AB41" s="7">
        <f>AB39-1</f>
        <v>-3</v>
      </c>
    </row>
    <row r="42" spans="1:28" s="8" customFormat="1" ht="12.75" hidden="1">
      <c r="A42" s="43"/>
      <c r="B42" s="44"/>
      <c r="C42" s="42"/>
      <c r="D42" s="45"/>
      <c r="E42" s="45"/>
      <c r="F42" s="45"/>
      <c r="G42" s="13">
        <f>G29/(G41+1)</f>
        <v>11.75</v>
      </c>
      <c r="H42" s="13">
        <f aca="true" t="shared" si="21" ref="H42:P42">H29/(H41+1)</f>
        <v>0</v>
      </c>
      <c r="I42" s="13">
        <f t="shared" si="21"/>
        <v>0</v>
      </c>
      <c r="J42" s="13">
        <f t="shared" si="21"/>
        <v>0</v>
      </c>
      <c r="K42" s="13">
        <f t="shared" si="21"/>
        <v>0</v>
      </c>
      <c r="L42" s="13">
        <f t="shared" si="21"/>
        <v>0</v>
      </c>
      <c r="M42" s="13">
        <f t="shared" si="21"/>
        <v>0</v>
      </c>
      <c r="N42" s="13">
        <f t="shared" si="21"/>
        <v>13.333333333333334</v>
      </c>
      <c r="O42" s="13">
        <f t="shared" si="21"/>
        <v>0</v>
      </c>
      <c r="P42" s="13">
        <f t="shared" si="21"/>
        <v>0</v>
      </c>
      <c r="Q42" s="13">
        <f aca="true" t="shared" si="22" ref="Q42:Y42">Q29/(Q41+1)</f>
        <v>0</v>
      </c>
      <c r="R42" s="13">
        <f t="shared" si="22"/>
        <v>0</v>
      </c>
      <c r="S42" s="13">
        <f t="shared" si="22"/>
        <v>0</v>
      </c>
      <c r="T42" s="13">
        <f t="shared" si="22"/>
        <v>0</v>
      </c>
      <c r="U42" s="13">
        <f t="shared" si="22"/>
        <v>0</v>
      </c>
      <c r="V42" s="13">
        <f t="shared" si="22"/>
        <v>0</v>
      </c>
      <c r="W42" s="13">
        <f t="shared" si="22"/>
        <v>0</v>
      </c>
      <c r="X42" s="13">
        <f t="shared" si="22"/>
        <v>0</v>
      </c>
      <c r="Y42" s="153">
        <f t="shared" si="22"/>
        <v>0</v>
      </c>
      <c r="Z42" s="7"/>
      <c r="AA42" s="1">
        <f>MAX(N42:Y42)</f>
        <v>13.333333333333334</v>
      </c>
      <c r="AB42" s="7"/>
    </row>
    <row r="43" spans="1:28" s="8" customFormat="1" ht="12.75" hidden="1">
      <c r="A43" s="43"/>
      <c r="B43" s="44" t="s">
        <v>15</v>
      </c>
      <c r="C43" s="42"/>
      <c r="D43" s="45"/>
      <c r="E43" s="45"/>
      <c r="F43" s="45"/>
      <c r="G43" s="13">
        <f aca="true" t="shared" si="23" ref="G43:Y43">IF(AND($AB41&gt;0,G42=$AA42),(G41+1),G41)</f>
        <v>3</v>
      </c>
      <c r="H43" s="13">
        <f t="shared" si="23"/>
        <v>0</v>
      </c>
      <c r="I43" s="13">
        <f t="shared" si="23"/>
        <v>0</v>
      </c>
      <c r="J43" s="13">
        <f t="shared" si="23"/>
        <v>0</v>
      </c>
      <c r="K43" s="13">
        <f t="shared" si="23"/>
        <v>0</v>
      </c>
      <c r="L43" s="13">
        <f t="shared" si="23"/>
        <v>0</v>
      </c>
      <c r="M43" s="13">
        <f t="shared" si="23"/>
        <v>0</v>
      </c>
      <c r="N43" s="13">
        <f t="shared" si="23"/>
        <v>2</v>
      </c>
      <c r="O43" s="13">
        <f t="shared" si="23"/>
        <v>0</v>
      </c>
      <c r="P43" s="13">
        <f t="shared" si="23"/>
        <v>0</v>
      </c>
      <c r="Q43" s="13">
        <f t="shared" si="23"/>
        <v>0</v>
      </c>
      <c r="R43" s="13">
        <f t="shared" si="23"/>
        <v>0</v>
      </c>
      <c r="S43" s="13">
        <f t="shared" si="23"/>
        <v>0</v>
      </c>
      <c r="T43" s="13">
        <f t="shared" si="23"/>
        <v>0</v>
      </c>
      <c r="U43" s="13">
        <f t="shared" si="23"/>
        <v>0</v>
      </c>
      <c r="V43" s="13">
        <f t="shared" si="23"/>
        <v>0</v>
      </c>
      <c r="W43" s="13">
        <f t="shared" si="23"/>
        <v>0</v>
      </c>
      <c r="X43" s="13">
        <f t="shared" si="23"/>
        <v>0</v>
      </c>
      <c r="Y43" s="153">
        <f t="shared" si="23"/>
        <v>0</v>
      </c>
      <c r="Z43" s="7"/>
      <c r="AA43" s="7"/>
      <c r="AB43" s="7">
        <f>AB41-1</f>
        <v>-4</v>
      </c>
    </row>
    <row r="44" spans="1:28" s="8" customFormat="1" ht="13.5" customHeight="1" hidden="1">
      <c r="A44" s="43"/>
      <c r="B44" s="44"/>
      <c r="C44" s="42"/>
      <c r="D44" s="45"/>
      <c r="E44" s="45"/>
      <c r="F44" s="45"/>
      <c r="G44" s="13">
        <f>G37/(G43+1)</f>
        <v>0.75</v>
      </c>
      <c r="H44" s="13">
        <f aca="true" t="shared" si="24" ref="H44:P44">H29/(H43+1)</f>
        <v>0</v>
      </c>
      <c r="I44" s="13">
        <f t="shared" si="24"/>
        <v>0</v>
      </c>
      <c r="J44" s="13">
        <f t="shared" si="24"/>
        <v>0</v>
      </c>
      <c r="K44" s="13">
        <f t="shared" si="24"/>
        <v>0</v>
      </c>
      <c r="L44" s="13">
        <f t="shared" si="24"/>
        <v>0</v>
      </c>
      <c r="M44" s="13">
        <f t="shared" si="24"/>
        <v>0</v>
      </c>
      <c r="N44" s="13">
        <f t="shared" si="24"/>
        <v>13.333333333333334</v>
      </c>
      <c r="O44" s="13">
        <f t="shared" si="24"/>
        <v>0</v>
      </c>
      <c r="P44" s="13">
        <f t="shared" si="24"/>
        <v>0</v>
      </c>
      <c r="Q44" s="13">
        <f aca="true" t="shared" si="25" ref="Q44:Y44">Q29/(Q43+1)</f>
        <v>0</v>
      </c>
      <c r="R44" s="13">
        <f t="shared" si="25"/>
        <v>0</v>
      </c>
      <c r="S44" s="13">
        <f t="shared" si="25"/>
        <v>0</v>
      </c>
      <c r="T44" s="13">
        <f t="shared" si="25"/>
        <v>0</v>
      </c>
      <c r="U44" s="13">
        <f t="shared" si="25"/>
        <v>0</v>
      </c>
      <c r="V44" s="13">
        <f t="shared" si="25"/>
        <v>0</v>
      </c>
      <c r="W44" s="13">
        <f t="shared" si="25"/>
        <v>0</v>
      </c>
      <c r="X44" s="13">
        <f t="shared" si="25"/>
        <v>0</v>
      </c>
      <c r="Y44" s="153">
        <f t="shared" si="25"/>
        <v>0</v>
      </c>
      <c r="Z44" s="7"/>
      <c r="AA44" s="1">
        <f>MAX(N44:Y44)</f>
        <v>13.333333333333334</v>
      </c>
      <c r="AB44" s="7"/>
    </row>
    <row r="45" spans="1:28" s="8" customFormat="1" ht="12.75" hidden="1">
      <c r="A45" s="43"/>
      <c r="B45" s="44" t="s">
        <v>16</v>
      </c>
      <c r="C45" s="42"/>
      <c r="D45" s="45"/>
      <c r="E45" s="45"/>
      <c r="F45" s="45"/>
      <c r="G45" s="13">
        <f aca="true" t="shared" si="26" ref="G45:Y45">IF(AND($AB43&gt;0,G44=$AA44),(G43+1),G43)</f>
        <v>3</v>
      </c>
      <c r="H45" s="13">
        <f t="shared" si="26"/>
        <v>0</v>
      </c>
      <c r="I45" s="13">
        <f t="shared" si="26"/>
        <v>0</v>
      </c>
      <c r="J45" s="13">
        <f t="shared" si="26"/>
        <v>0</v>
      </c>
      <c r="K45" s="13">
        <f t="shared" si="26"/>
        <v>0</v>
      </c>
      <c r="L45" s="13">
        <f t="shared" si="26"/>
        <v>0</v>
      </c>
      <c r="M45" s="13">
        <f t="shared" si="26"/>
        <v>0</v>
      </c>
      <c r="N45" s="13">
        <f t="shared" si="26"/>
        <v>2</v>
      </c>
      <c r="O45" s="13">
        <f t="shared" si="26"/>
        <v>0</v>
      </c>
      <c r="P45" s="13">
        <f t="shared" si="26"/>
        <v>0</v>
      </c>
      <c r="Q45" s="13">
        <f t="shared" si="26"/>
        <v>0</v>
      </c>
      <c r="R45" s="13">
        <f t="shared" si="26"/>
        <v>0</v>
      </c>
      <c r="S45" s="13">
        <f t="shared" si="26"/>
        <v>0</v>
      </c>
      <c r="T45" s="13">
        <f t="shared" si="26"/>
        <v>0</v>
      </c>
      <c r="U45" s="13">
        <f t="shared" si="26"/>
        <v>0</v>
      </c>
      <c r="V45" s="13">
        <f t="shared" si="26"/>
        <v>0</v>
      </c>
      <c r="W45" s="13">
        <f t="shared" si="26"/>
        <v>0</v>
      </c>
      <c r="X45" s="13">
        <f t="shared" si="26"/>
        <v>0</v>
      </c>
      <c r="Y45" s="153">
        <f t="shared" si="26"/>
        <v>0</v>
      </c>
      <c r="Z45" s="7"/>
      <c r="AA45" s="7"/>
      <c r="AB45" s="7">
        <f>AB43-1</f>
        <v>-5</v>
      </c>
    </row>
    <row r="46" spans="1:28" s="8" customFormat="1" ht="12.75" hidden="1">
      <c r="A46" s="43"/>
      <c r="B46" s="44"/>
      <c r="C46" s="42"/>
      <c r="D46" s="45"/>
      <c r="E46" s="45"/>
      <c r="F46" s="45"/>
      <c r="G46" s="13">
        <f>G29/(G45+1)</f>
        <v>11.75</v>
      </c>
      <c r="H46" s="13">
        <f aca="true" t="shared" si="27" ref="H46:Y46">H29/(H45+1)</f>
        <v>0</v>
      </c>
      <c r="I46" s="13">
        <f t="shared" si="27"/>
        <v>0</v>
      </c>
      <c r="J46" s="13">
        <f t="shared" si="27"/>
        <v>0</v>
      </c>
      <c r="K46" s="13">
        <f t="shared" si="27"/>
        <v>0</v>
      </c>
      <c r="L46" s="13">
        <f t="shared" si="27"/>
        <v>0</v>
      </c>
      <c r="M46" s="13">
        <f t="shared" si="27"/>
        <v>0</v>
      </c>
      <c r="N46" s="13">
        <f t="shared" si="27"/>
        <v>13.333333333333334</v>
      </c>
      <c r="O46" s="13">
        <f t="shared" si="27"/>
        <v>0</v>
      </c>
      <c r="P46" s="13">
        <f t="shared" si="27"/>
        <v>0</v>
      </c>
      <c r="Q46" s="13">
        <f t="shared" si="27"/>
        <v>0</v>
      </c>
      <c r="R46" s="13">
        <f t="shared" si="27"/>
        <v>0</v>
      </c>
      <c r="S46" s="13">
        <f t="shared" si="27"/>
        <v>0</v>
      </c>
      <c r="T46" s="13">
        <f t="shared" si="27"/>
        <v>0</v>
      </c>
      <c r="U46" s="13">
        <f t="shared" si="27"/>
        <v>0</v>
      </c>
      <c r="V46" s="13">
        <f t="shared" si="27"/>
        <v>0</v>
      </c>
      <c r="W46" s="13">
        <f t="shared" si="27"/>
        <v>0</v>
      </c>
      <c r="X46" s="13">
        <f t="shared" si="27"/>
        <v>0</v>
      </c>
      <c r="Y46" s="153">
        <f t="shared" si="27"/>
        <v>0</v>
      </c>
      <c r="Z46" s="7"/>
      <c r="AA46" s="1">
        <f>MAX(N46:Y46)</f>
        <v>13.333333333333334</v>
      </c>
      <c r="AB46" s="7"/>
    </row>
    <row r="47" spans="1:28" s="8" customFormat="1" ht="12.75" hidden="1">
      <c r="A47" s="43"/>
      <c r="B47" s="44" t="s">
        <v>17</v>
      </c>
      <c r="C47" s="42"/>
      <c r="D47" s="45"/>
      <c r="E47" s="45"/>
      <c r="F47" s="45"/>
      <c r="G47" s="13">
        <f aca="true" t="shared" si="28" ref="G47:Y47">IF(AND($AB45&gt;0,G46=$AA46),(G45+1),G45)</f>
        <v>3</v>
      </c>
      <c r="H47" s="13">
        <f t="shared" si="28"/>
        <v>0</v>
      </c>
      <c r="I47" s="13">
        <f t="shared" si="28"/>
        <v>0</v>
      </c>
      <c r="J47" s="13">
        <f t="shared" si="28"/>
        <v>0</v>
      </c>
      <c r="K47" s="13">
        <f t="shared" si="28"/>
        <v>0</v>
      </c>
      <c r="L47" s="13">
        <f t="shared" si="28"/>
        <v>0</v>
      </c>
      <c r="M47" s="13">
        <f t="shared" si="28"/>
        <v>0</v>
      </c>
      <c r="N47" s="13">
        <f t="shared" si="28"/>
        <v>2</v>
      </c>
      <c r="O47" s="13">
        <f t="shared" si="28"/>
        <v>0</v>
      </c>
      <c r="P47" s="13">
        <f t="shared" si="28"/>
        <v>0</v>
      </c>
      <c r="Q47" s="13">
        <f t="shared" si="28"/>
        <v>0</v>
      </c>
      <c r="R47" s="13">
        <f t="shared" si="28"/>
        <v>0</v>
      </c>
      <c r="S47" s="13">
        <f t="shared" si="28"/>
        <v>0</v>
      </c>
      <c r="T47" s="13">
        <f t="shared" si="28"/>
        <v>0</v>
      </c>
      <c r="U47" s="13">
        <f t="shared" si="28"/>
        <v>0</v>
      </c>
      <c r="V47" s="13">
        <f t="shared" si="28"/>
        <v>0</v>
      </c>
      <c r="W47" s="13">
        <f t="shared" si="28"/>
        <v>0</v>
      </c>
      <c r="X47" s="13">
        <f t="shared" si="28"/>
        <v>0</v>
      </c>
      <c r="Y47" s="153">
        <f t="shared" si="28"/>
        <v>0</v>
      </c>
      <c r="Z47" s="7"/>
      <c r="AA47" s="7"/>
      <c r="AB47" s="7">
        <f>AB45-1</f>
        <v>-6</v>
      </c>
    </row>
    <row r="48" spans="1:28" s="8" customFormat="1" ht="12.75" hidden="1">
      <c r="A48" s="43"/>
      <c r="B48" s="44"/>
      <c r="C48" s="42"/>
      <c r="D48" s="45"/>
      <c r="E48" s="45"/>
      <c r="F48" s="45"/>
      <c r="G48" s="13">
        <f>G29/(G47+1)</f>
        <v>11.75</v>
      </c>
      <c r="H48" s="13">
        <f aca="true" t="shared" si="29" ref="H48:P48">H29/(H47+1)</f>
        <v>0</v>
      </c>
      <c r="I48" s="13">
        <f t="shared" si="29"/>
        <v>0</v>
      </c>
      <c r="J48" s="13">
        <f t="shared" si="29"/>
        <v>0</v>
      </c>
      <c r="K48" s="13">
        <f t="shared" si="29"/>
        <v>0</v>
      </c>
      <c r="L48" s="13">
        <f t="shared" si="29"/>
        <v>0</v>
      </c>
      <c r="M48" s="13">
        <f t="shared" si="29"/>
        <v>0</v>
      </c>
      <c r="N48" s="13">
        <f t="shared" si="29"/>
        <v>13.333333333333334</v>
      </c>
      <c r="O48" s="13">
        <f t="shared" si="29"/>
        <v>0</v>
      </c>
      <c r="P48" s="13">
        <f t="shared" si="29"/>
        <v>0</v>
      </c>
      <c r="Q48" s="13">
        <f aca="true" t="shared" si="30" ref="Q48:Y48">Q29/(Q47+1)</f>
        <v>0</v>
      </c>
      <c r="R48" s="13">
        <f t="shared" si="30"/>
        <v>0</v>
      </c>
      <c r="S48" s="13">
        <f t="shared" si="30"/>
        <v>0</v>
      </c>
      <c r="T48" s="13">
        <f t="shared" si="30"/>
        <v>0</v>
      </c>
      <c r="U48" s="13">
        <f t="shared" si="30"/>
        <v>0</v>
      </c>
      <c r="V48" s="13">
        <f t="shared" si="30"/>
        <v>0</v>
      </c>
      <c r="W48" s="13">
        <f t="shared" si="30"/>
        <v>0</v>
      </c>
      <c r="X48" s="13">
        <f t="shared" si="30"/>
        <v>0</v>
      </c>
      <c r="Y48" s="153">
        <f t="shared" si="30"/>
        <v>0</v>
      </c>
      <c r="Z48" s="7"/>
      <c r="AA48" s="1">
        <f>MAX(N48:Y48)</f>
        <v>13.333333333333334</v>
      </c>
      <c r="AB48" s="7"/>
    </row>
    <row r="49" spans="1:28" s="8" customFormat="1" ht="12.75" hidden="1">
      <c r="A49" s="43"/>
      <c r="B49" s="44" t="s">
        <v>23</v>
      </c>
      <c r="C49" s="42"/>
      <c r="D49" s="45"/>
      <c r="E49" s="45"/>
      <c r="F49" s="45"/>
      <c r="G49" s="13">
        <f aca="true" t="shared" si="31" ref="G49:Y49">IF(AND($AB47&gt;0,G48=$AA48),(G47+1),G47)</f>
        <v>3</v>
      </c>
      <c r="H49" s="13">
        <f t="shared" si="31"/>
        <v>0</v>
      </c>
      <c r="I49" s="13">
        <f t="shared" si="31"/>
        <v>0</v>
      </c>
      <c r="J49" s="13">
        <f t="shared" si="31"/>
        <v>0</v>
      </c>
      <c r="K49" s="13">
        <f t="shared" si="31"/>
        <v>0</v>
      </c>
      <c r="L49" s="13">
        <f t="shared" si="31"/>
        <v>0</v>
      </c>
      <c r="M49" s="13">
        <f t="shared" si="31"/>
        <v>0</v>
      </c>
      <c r="N49" s="13">
        <f t="shared" si="31"/>
        <v>2</v>
      </c>
      <c r="O49" s="13">
        <f t="shared" si="31"/>
        <v>0</v>
      </c>
      <c r="P49" s="13">
        <f t="shared" si="31"/>
        <v>0</v>
      </c>
      <c r="Q49" s="13">
        <f t="shared" si="31"/>
        <v>0</v>
      </c>
      <c r="R49" s="13">
        <f t="shared" si="31"/>
        <v>0</v>
      </c>
      <c r="S49" s="13">
        <f t="shared" si="31"/>
        <v>0</v>
      </c>
      <c r="T49" s="13">
        <f t="shared" si="31"/>
        <v>0</v>
      </c>
      <c r="U49" s="13">
        <f t="shared" si="31"/>
        <v>0</v>
      </c>
      <c r="V49" s="13">
        <f t="shared" si="31"/>
        <v>0</v>
      </c>
      <c r="W49" s="13">
        <f t="shared" si="31"/>
        <v>0</v>
      </c>
      <c r="X49" s="13">
        <f t="shared" si="31"/>
        <v>0</v>
      </c>
      <c r="Y49" s="153">
        <f t="shared" si="31"/>
        <v>0</v>
      </c>
      <c r="Z49" s="7"/>
      <c r="AA49" s="7"/>
      <c r="AB49" s="7">
        <f>AB47-1</f>
        <v>-7</v>
      </c>
    </row>
    <row r="50" spans="1:28" s="8" customFormat="1" ht="12.75" hidden="1">
      <c r="A50" s="43"/>
      <c r="B50" s="44"/>
      <c r="C50" s="42"/>
      <c r="D50" s="45"/>
      <c r="E50" s="45"/>
      <c r="F50" s="45"/>
      <c r="G50" s="13">
        <f>G29/(G49+1)</f>
        <v>11.75</v>
      </c>
      <c r="H50" s="13">
        <f aca="true" t="shared" si="32" ref="H50:Y50">H29/(H49+1)</f>
        <v>0</v>
      </c>
      <c r="I50" s="13">
        <f t="shared" si="32"/>
        <v>0</v>
      </c>
      <c r="J50" s="13">
        <f t="shared" si="32"/>
        <v>0</v>
      </c>
      <c r="K50" s="13">
        <f t="shared" si="32"/>
        <v>0</v>
      </c>
      <c r="L50" s="13">
        <f t="shared" si="32"/>
        <v>0</v>
      </c>
      <c r="M50" s="13">
        <f t="shared" si="32"/>
        <v>0</v>
      </c>
      <c r="N50" s="13">
        <f t="shared" si="32"/>
        <v>13.333333333333334</v>
      </c>
      <c r="O50" s="13">
        <f t="shared" si="32"/>
        <v>0</v>
      </c>
      <c r="P50" s="13">
        <f t="shared" si="32"/>
        <v>0</v>
      </c>
      <c r="Q50" s="13">
        <f t="shared" si="32"/>
        <v>0</v>
      </c>
      <c r="R50" s="13">
        <f t="shared" si="32"/>
        <v>0</v>
      </c>
      <c r="S50" s="13">
        <f t="shared" si="32"/>
        <v>0</v>
      </c>
      <c r="T50" s="13">
        <f t="shared" si="32"/>
        <v>0</v>
      </c>
      <c r="U50" s="13">
        <f t="shared" si="32"/>
        <v>0</v>
      </c>
      <c r="V50" s="13">
        <f t="shared" si="32"/>
        <v>0</v>
      </c>
      <c r="W50" s="13">
        <f t="shared" si="32"/>
        <v>0</v>
      </c>
      <c r="X50" s="13">
        <f t="shared" si="32"/>
        <v>0</v>
      </c>
      <c r="Y50" s="153">
        <f t="shared" si="32"/>
        <v>0</v>
      </c>
      <c r="Z50" s="7"/>
      <c r="AA50" s="1">
        <f>MAX(N50:Y50)</f>
        <v>13.333333333333334</v>
      </c>
      <c r="AB50" s="7"/>
    </row>
    <row r="51" spans="1:28" s="8" customFormat="1" ht="12.75" hidden="1">
      <c r="A51" s="43"/>
      <c r="B51" s="35" t="s">
        <v>24</v>
      </c>
      <c r="C51" s="32"/>
      <c r="D51" s="36"/>
      <c r="E51" s="36"/>
      <c r="F51" s="36"/>
      <c r="G51" s="13">
        <f aca="true" t="shared" si="33" ref="G51:Y51">IF(AND($AB49&gt;0,G50=$AA50),(G49+1),G49)</f>
        <v>3</v>
      </c>
      <c r="H51" s="13">
        <f t="shared" si="33"/>
        <v>0</v>
      </c>
      <c r="I51" s="13">
        <f t="shared" si="33"/>
        <v>0</v>
      </c>
      <c r="J51" s="13">
        <f t="shared" si="33"/>
        <v>0</v>
      </c>
      <c r="K51" s="13">
        <f t="shared" si="33"/>
        <v>0</v>
      </c>
      <c r="L51" s="13">
        <f t="shared" si="33"/>
        <v>0</v>
      </c>
      <c r="M51" s="13">
        <f t="shared" si="33"/>
        <v>0</v>
      </c>
      <c r="N51" s="13">
        <f t="shared" si="33"/>
        <v>2</v>
      </c>
      <c r="O51" s="13">
        <f t="shared" si="33"/>
        <v>0</v>
      </c>
      <c r="P51" s="13">
        <f t="shared" si="33"/>
        <v>0</v>
      </c>
      <c r="Q51" s="13">
        <f t="shared" si="33"/>
        <v>0</v>
      </c>
      <c r="R51" s="13">
        <f t="shared" si="33"/>
        <v>0</v>
      </c>
      <c r="S51" s="13">
        <f t="shared" si="33"/>
        <v>0</v>
      </c>
      <c r="T51" s="13">
        <f t="shared" si="33"/>
        <v>0</v>
      </c>
      <c r="U51" s="13">
        <f t="shared" si="33"/>
        <v>0</v>
      </c>
      <c r="V51" s="13">
        <f t="shared" si="33"/>
        <v>0</v>
      </c>
      <c r="W51" s="13">
        <f t="shared" si="33"/>
        <v>0</v>
      </c>
      <c r="X51" s="13">
        <f t="shared" si="33"/>
        <v>0</v>
      </c>
      <c r="Y51" s="153">
        <f t="shared" si="33"/>
        <v>0</v>
      </c>
      <c r="Z51" s="7"/>
      <c r="AA51" s="7"/>
      <c r="AB51" s="7">
        <f>AB49-1</f>
        <v>-8</v>
      </c>
    </row>
    <row r="52" spans="1:28" s="8" customFormat="1" ht="12.75" hidden="1">
      <c r="A52" s="43"/>
      <c r="B52" s="35"/>
      <c r="C52" s="32"/>
      <c r="D52" s="36"/>
      <c r="E52" s="36"/>
      <c r="F52" s="36"/>
      <c r="G52" s="13" t="str">
        <f>IF($AB51&lt;1,"STOP","Encore")</f>
        <v>STOP</v>
      </c>
      <c r="H52" s="13" t="str">
        <f aca="true" t="shared" si="34" ref="H52:Y52">IF($AB51&lt;1,"STOP","Encore")</f>
        <v>STOP</v>
      </c>
      <c r="I52" s="13" t="str">
        <f t="shared" si="34"/>
        <v>STOP</v>
      </c>
      <c r="J52" s="13" t="str">
        <f t="shared" si="34"/>
        <v>STOP</v>
      </c>
      <c r="K52" s="13" t="str">
        <f t="shared" si="34"/>
        <v>STOP</v>
      </c>
      <c r="L52" s="13" t="str">
        <f t="shared" si="34"/>
        <v>STOP</v>
      </c>
      <c r="M52" s="13" t="str">
        <f t="shared" si="34"/>
        <v>STOP</v>
      </c>
      <c r="N52" s="13" t="str">
        <f t="shared" si="34"/>
        <v>STOP</v>
      </c>
      <c r="O52" s="13" t="str">
        <f t="shared" si="34"/>
        <v>STOP</v>
      </c>
      <c r="P52" s="13" t="str">
        <f t="shared" si="34"/>
        <v>STOP</v>
      </c>
      <c r="Q52" s="13" t="str">
        <f t="shared" si="34"/>
        <v>STOP</v>
      </c>
      <c r="R52" s="13" t="str">
        <f t="shared" si="34"/>
        <v>STOP</v>
      </c>
      <c r="S52" s="13" t="str">
        <f t="shared" si="34"/>
        <v>STOP</v>
      </c>
      <c r="T52" s="13" t="str">
        <f t="shared" si="34"/>
        <v>STOP</v>
      </c>
      <c r="U52" s="13" t="str">
        <f t="shared" si="34"/>
        <v>STOP</v>
      </c>
      <c r="V52" s="13" t="str">
        <f t="shared" si="34"/>
        <v>STOP</v>
      </c>
      <c r="W52" s="13" t="str">
        <f t="shared" si="34"/>
        <v>STOP</v>
      </c>
      <c r="X52" s="13" t="str">
        <f t="shared" si="34"/>
        <v>STOP</v>
      </c>
      <c r="Y52" s="153" t="str">
        <f t="shared" si="34"/>
        <v>STOP</v>
      </c>
      <c r="Z52" s="7"/>
      <c r="AA52" s="1">
        <f>MAX(N52:Y52)</f>
        <v>0</v>
      </c>
      <c r="AB52" s="7"/>
    </row>
    <row r="53" spans="1:28" s="4" customFormat="1" ht="12.75">
      <c r="A53" s="37"/>
      <c r="B53" s="38" t="s">
        <v>13</v>
      </c>
      <c r="C53" s="39"/>
      <c r="D53" s="40"/>
      <c r="E53" s="40"/>
      <c r="F53" s="40"/>
      <c r="G53" s="14">
        <f aca="true" t="shared" si="35" ref="G53:P53">G51</f>
        <v>3</v>
      </c>
      <c r="H53" s="14">
        <f t="shared" si="35"/>
        <v>0</v>
      </c>
      <c r="I53" s="14">
        <f t="shared" si="35"/>
        <v>0</v>
      </c>
      <c r="J53" s="14">
        <f t="shared" si="35"/>
        <v>0</v>
      </c>
      <c r="K53" s="14">
        <f t="shared" si="35"/>
        <v>0</v>
      </c>
      <c r="L53" s="14">
        <f t="shared" si="35"/>
        <v>0</v>
      </c>
      <c r="M53" s="14">
        <f t="shared" si="35"/>
        <v>0</v>
      </c>
      <c r="N53" s="14">
        <f t="shared" si="35"/>
        <v>2</v>
      </c>
      <c r="O53" s="14">
        <f t="shared" si="35"/>
        <v>0</v>
      </c>
      <c r="P53" s="14">
        <f t="shared" si="35"/>
        <v>0</v>
      </c>
      <c r="Q53" s="14">
        <f aca="true" t="shared" si="36" ref="Q53:Y53">Q51</f>
        <v>0</v>
      </c>
      <c r="R53" s="14">
        <f t="shared" si="36"/>
        <v>0</v>
      </c>
      <c r="S53" s="14">
        <f t="shared" si="36"/>
        <v>0</v>
      </c>
      <c r="T53" s="14">
        <f t="shared" si="36"/>
        <v>0</v>
      </c>
      <c r="U53" s="14">
        <f t="shared" si="36"/>
        <v>0</v>
      </c>
      <c r="V53" s="14">
        <f t="shared" si="36"/>
        <v>0</v>
      </c>
      <c r="W53" s="14">
        <f t="shared" si="36"/>
        <v>0</v>
      </c>
      <c r="X53" s="14">
        <f t="shared" si="36"/>
        <v>0</v>
      </c>
      <c r="Y53" s="154">
        <f t="shared" si="36"/>
        <v>0</v>
      </c>
      <c r="Z53" s="144"/>
      <c r="AA53" s="7"/>
      <c r="AB53" s="7"/>
    </row>
    <row r="54" spans="1:27" ht="12.75">
      <c r="A54" s="11"/>
      <c r="B54" s="12"/>
      <c r="C54" s="46"/>
      <c r="D54" s="47"/>
      <c r="E54" s="47"/>
      <c r="F54" s="47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149"/>
      <c r="Z54" s="1"/>
      <c r="AA54" s="1"/>
    </row>
    <row r="55" spans="1:27" ht="12.75">
      <c r="A55" s="11" t="s">
        <v>20</v>
      </c>
      <c r="B55" s="23">
        <f>'Saisie Locale'!B10</f>
        <v>41</v>
      </c>
      <c r="C55" s="23">
        <f>'Saisie Locale'!C10</f>
        <v>37</v>
      </c>
      <c r="D55" s="23">
        <f>'Saisie Locale'!D10</f>
        <v>4</v>
      </c>
      <c r="E55" s="23">
        <f>'Saisie Locale'!E10</f>
        <v>31</v>
      </c>
      <c r="F55" s="23">
        <f>'Saisie Locale'!F10</f>
        <v>6</v>
      </c>
      <c r="G55" s="23">
        <f>'Saisie Locale'!G10</f>
        <v>16</v>
      </c>
      <c r="H55" s="23">
        <f>'Saisie Locale'!H10</f>
        <v>0</v>
      </c>
      <c r="I55" s="23">
        <f>'Saisie Locale'!I10</f>
        <v>0</v>
      </c>
      <c r="J55" s="23">
        <f>'Saisie Locale'!J10</f>
        <v>0</v>
      </c>
      <c r="K55" s="23">
        <f>'Saisie Locale'!K10</f>
        <v>0</v>
      </c>
      <c r="L55" s="23">
        <f>'Saisie Locale'!L10</f>
        <v>0</v>
      </c>
      <c r="M55" s="23">
        <f>'Saisie Locale'!M10</f>
        <v>0</v>
      </c>
      <c r="N55" s="23">
        <f>'Saisie Locale'!N10</f>
        <v>15</v>
      </c>
      <c r="O55" s="23">
        <f>'Saisie Locale'!O10</f>
        <v>0</v>
      </c>
      <c r="P55" s="23">
        <f>'Saisie Locale'!P10</f>
        <v>0</v>
      </c>
      <c r="Q55" s="23">
        <f>'Saisie Locale'!Q10</f>
        <v>0</v>
      </c>
      <c r="R55" s="23">
        <f>'Saisie Locale'!R10</f>
        <v>0</v>
      </c>
      <c r="S55" s="23">
        <f>'Saisie Locale'!S10</f>
        <v>0</v>
      </c>
      <c r="T55" s="23">
        <f>'Saisie Locale'!T10</f>
        <v>0</v>
      </c>
      <c r="U55" s="23">
        <f>'Saisie Locale'!U10</f>
        <v>0</v>
      </c>
      <c r="V55" s="23">
        <f>'Saisie Locale'!V10</f>
        <v>0</v>
      </c>
      <c r="W55" s="23">
        <f>'Saisie Locale'!W10</f>
        <v>0</v>
      </c>
      <c r="X55" s="23">
        <f>'Saisie Locale'!X10</f>
        <v>0</v>
      </c>
      <c r="Y55" s="149">
        <f>'Saisie Locale'!Y10</f>
        <v>0</v>
      </c>
      <c r="Z55" s="1"/>
      <c r="AA55" s="1">
        <f>MAX(N55:Y55)</f>
        <v>15</v>
      </c>
    </row>
    <row r="56" spans="1:30" ht="12.75">
      <c r="A56" s="25"/>
      <c r="B56" s="26"/>
      <c r="C56" s="26">
        <f>C55/B55</f>
        <v>0.9024390243902439</v>
      </c>
      <c r="D56" s="26">
        <f>D55/B55</f>
        <v>0.0975609756097561</v>
      </c>
      <c r="E56" s="26">
        <f>E55/C55</f>
        <v>0.8378378378378378</v>
      </c>
      <c r="F56" s="26">
        <f>F55/C55</f>
        <v>0.16216216216216217</v>
      </c>
      <c r="G56" s="26">
        <f>G55/$E55</f>
        <v>0.5161290322580645</v>
      </c>
      <c r="H56" s="26">
        <f aca="true" t="shared" si="37" ref="H56:Y56">H55/$E55</f>
        <v>0</v>
      </c>
      <c r="I56" s="26">
        <f t="shared" si="37"/>
        <v>0</v>
      </c>
      <c r="J56" s="26">
        <f t="shared" si="37"/>
        <v>0</v>
      </c>
      <c r="K56" s="26">
        <f t="shared" si="37"/>
        <v>0</v>
      </c>
      <c r="L56" s="26">
        <f t="shared" si="37"/>
        <v>0</v>
      </c>
      <c r="M56" s="26">
        <f t="shared" si="37"/>
        <v>0</v>
      </c>
      <c r="N56" s="26">
        <f t="shared" si="37"/>
        <v>0.4838709677419355</v>
      </c>
      <c r="O56" s="26">
        <f t="shared" si="37"/>
        <v>0</v>
      </c>
      <c r="P56" s="26">
        <f t="shared" si="37"/>
        <v>0</v>
      </c>
      <c r="Q56" s="26">
        <f t="shared" si="37"/>
        <v>0</v>
      </c>
      <c r="R56" s="26">
        <f t="shared" si="37"/>
        <v>0</v>
      </c>
      <c r="S56" s="26">
        <f t="shared" si="37"/>
        <v>0</v>
      </c>
      <c r="T56" s="26">
        <f t="shared" si="37"/>
        <v>0</v>
      </c>
      <c r="U56" s="26">
        <f t="shared" si="37"/>
        <v>0</v>
      </c>
      <c r="V56" s="26">
        <f t="shared" si="37"/>
        <v>0</v>
      </c>
      <c r="W56" s="26">
        <f t="shared" si="37"/>
        <v>0</v>
      </c>
      <c r="X56" s="26">
        <f t="shared" si="37"/>
        <v>0</v>
      </c>
      <c r="Y56" s="150">
        <f t="shared" si="37"/>
        <v>0</v>
      </c>
      <c r="Z56" s="142"/>
      <c r="AA56" s="1"/>
      <c r="AC56" s="9">
        <f>SUM(G56:Y56)</f>
        <v>1</v>
      </c>
      <c r="AD56" s="9">
        <f>SUM(G56:Y56)</f>
        <v>1</v>
      </c>
    </row>
    <row r="57" spans="1:28" s="3" customFormat="1" ht="19.5" customHeight="1">
      <c r="A57" s="27" t="s">
        <v>7</v>
      </c>
      <c r="B57" s="26" t="s">
        <v>6</v>
      </c>
      <c r="C57" s="28">
        <f>'Saisie Locale'!G3</f>
        <v>4</v>
      </c>
      <c r="D57" s="29"/>
      <c r="E57" s="29"/>
      <c r="F57" s="29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155"/>
      <c r="Z57" s="6"/>
      <c r="AB57" s="6"/>
    </row>
    <row r="58" spans="1:28" s="3" customFormat="1" ht="19.5" customHeight="1" hidden="1">
      <c r="A58" s="24"/>
      <c r="B58" s="28" t="s">
        <v>5</v>
      </c>
      <c r="C58" s="42">
        <f>E55/C57</f>
        <v>7.75</v>
      </c>
      <c r="D58" s="29"/>
      <c r="E58" s="29"/>
      <c r="F58" s="29"/>
      <c r="G58" s="29"/>
      <c r="H58" s="41"/>
      <c r="I58" s="4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156"/>
      <c r="Z58" s="16"/>
      <c r="AB58" s="6"/>
    </row>
    <row r="59" spans="1:28" s="8" customFormat="1" ht="19.5" customHeight="1" hidden="1">
      <c r="A59" s="43"/>
      <c r="B59" s="44" t="s">
        <v>9</v>
      </c>
      <c r="C59" s="42"/>
      <c r="D59" s="45"/>
      <c r="E59" s="45"/>
      <c r="F59" s="45"/>
      <c r="G59" s="13">
        <f>ROUNDDOWN(G55/$C58,0)</f>
        <v>2</v>
      </c>
      <c r="H59" s="13">
        <f aca="true" t="shared" si="38" ref="H59:Y59">ROUNDDOWN(H55/$C58,0)</f>
        <v>0</v>
      </c>
      <c r="I59" s="13">
        <f t="shared" si="38"/>
        <v>0</v>
      </c>
      <c r="J59" s="13">
        <f t="shared" si="38"/>
        <v>0</v>
      </c>
      <c r="K59" s="13">
        <f t="shared" si="38"/>
        <v>0</v>
      </c>
      <c r="L59" s="13">
        <f t="shared" si="38"/>
        <v>0</v>
      </c>
      <c r="M59" s="13">
        <f t="shared" si="38"/>
        <v>0</v>
      </c>
      <c r="N59" s="13">
        <f t="shared" si="38"/>
        <v>1</v>
      </c>
      <c r="O59" s="13">
        <f t="shared" si="38"/>
        <v>0</v>
      </c>
      <c r="P59" s="13">
        <f t="shared" si="38"/>
        <v>0</v>
      </c>
      <c r="Q59" s="13">
        <f t="shared" si="38"/>
        <v>0</v>
      </c>
      <c r="R59" s="13">
        <f t="shared" si="38"/>
        <v>0</v>
      </c>
      <c r="S59" s="13">
        <f t="shared" si="38"/>
        <v>0</v>
      </c>
      <c r="T59" s="13">
        <f t="shared" si="38"/>
        <v>0</v>
      </c>
      <c r="U59" s="13">
        <f t="shared" si="38"/>
        <v>0</v>
      </c>
      <c r="V59" s="13">
        <f t="shared" si="38"/>
        <v>0</v>
      </c>
      <c r="W59" s="13">
        <f t="shared" si="38"/>
        <v>0</v>
      </c>
      <c r="X59" s="13">
        <f t="shared" si="38"/>
        <v>0</v>
      </c>
      <c r="Y59" s="153">
        <f t="shared" si="38"/>
        <v>0</v>
      </c>
      <c r="Z59" s="7"/>
      <c r="AA59" s="5"/>
      <c r="AB59" s="7">
        <f>$C57-(SUM(G59:Y59))</f>
        <v>1</v>
      </c>
    </row>
    <row r="60" spans="1:28" s="3" customFormat="1" ht="19.5" customHeight="1" hidden="1">
      <c r="A60" s="24"/>
      <c r="B60" s="28" t="s">
        <v>8</v>
      </c>
      <c r="C60" s="42"/>
      <c r="D60" s="29"/>
      <c r="E60" s="29"/>
      <c r="F60" s="29"/>
      <c r="G60" s="13">
        <f aca="true" t="shared" si="39" ref="G60:P60">G55/(G59+1)</f>
        <v>5.333333333333333</v>
      </c>
      <c r="H60" s="13">
        <f t="shared" si="39"/>
        <v>0</v>
      </c>
      <c r="I60" s="13">
        <f t="shared" si="39"/>
        <v>0</v>
      </c>
      <c r="J60" s="13">
        <f t="shared" si="39"/>
        <v>0</v>
      </c>
      <c r="K60" s="13">
        <f t="shared" si="39"/>
        <v>0</v>
      </c>
      <c r="L60" s="13">
        <f t="shared" si="39"/>
        <v>0</v>
      </c>
      <c r="M60" s="13">
        <f t="shared" si="39"/>
        <v>0</v>
      </c>
      <c r="N60" s="13">
        <f t="shared" si="39"/>
        <v>7.5</v>
      </c>
      <c r="O60" s="13">
        <f t="shared" si="39"/>
        <v>0</v>
      </c>
      <c r="P60" s="13">
        <f t="shared" si="39"/>
        <v>0</v>
      </c>
      <c r="Q60" s="13">
        <f aca="true" t="shared" si="40" ref="Q60:Y60">Q55/(Q59+1)</f>
        <v>0</v>
      </c>
      <c r="R60" s="13">
        <f t="shared" si="40"/>
        <v>0</v>
      </c>
      <c r="S60" s="13">
        <f t="shared" si="40"/>
        <v>0</v>
      </c>
      <c r="T60" s="13">
        <f t="shared" si="40"/>
        <v>0</v>
      </c>
      <c r="U60" s="13">
        <f t="shared" si="40"/>
        <v>0</v>
      </c>
      <c r="V60" s="13">
        <f t="shared" si="40"/>
        <v>0</v>
      </c>
      <c r="W60" s="13">
        <f t="shared" si="40"/>
        <v>0</v>
      </c>
      <c r="X60" s="13">
        <f t="shared" si="40"/>
        <v>0</v>
      </c>
      <c r="Y60" s="153">
        <f t="shared" si="40"/>
        <v>0</v>
      </c>
      <c r="Z60" s="7"/>
      <c r="AA60" s="1">
        <f>MAX(G60:Y60)</f>
        <v>7.5</v>
      </c>
      <c r="AB60" s="7"/>
    </row>
    <row r="61" spans="1:28" s="8" customFormat="1" ht="19.5" customHeight="1" hidden="1">
      <c r="A61" s="43"/>
      <c r="B61" s="44" t="s">
        <v>10</v>
      </c>
      <c r="C61" s="42"/>
      <c r="D61" s="45"/>
      <c r="E61" s="45"/>
      <c r="F61" s="45"/>
      <c r="G61" s="13">
        <f>IF(AND($AB59&gt;0,G60=$AA60),(G59+1),G59)</f>
        <v>2</v>
      </c>
      <c r="H61" s="13">
        <f aca="true" t="shared" si="41" ref="H61:Y61">IF(AND($AB59&gt;0,H60=$AA60),(H59+1),H59)</f>
        <v>0</v>
      </c>
      <c r="I61" s="13">
        <f t="shared" si="41"/>
        <v>0</v>
      </c>
      <c r="J61" s="13">
        <f t="shared" si="41"/>
        <v>0</v>
      </c>
      <c r="K61" s="13">
        <f t="shared" si="41"/>
        <v>0</v>
      </c>
      <c r="L61" s="13">
        <f t="shared" si="41"/>
        <v>0</v>
      </c>
      <c r="M61" s="13">
        <f t="shared" si="41"/>
        <v>0</v>
      </c>
      <c r="N61" s="13">
        <f t="shared" si="41"/>
        <v>2</v>
      </c>
      <c r="O61" s="13">
        <f t="shared" si="41"/>
        <v>0</v>
      </c>
      <c r="P61" s="13">
        <f t="shared" si="41"/>
        <v>0</v>
      </c>
      <c r="Q61" s="13">
        <f t="shared" si="41"/>
        <v>0</v>
      </c>
      <c r="R61" s="13">
        <f t="shared" si="41"/>
        <v>0</v>
      </c>
      <c r="S61" s="13">
        <f t="shared" si="41"/>
        <v>0</v>
      </c>
      <c r="T61" s="13">
        <f t="shared" si="41"/>
        <v>0</v>
      </c>
      <c r="U61" s="13">
        <f t="shared" si="41"/>
        <v>0</v>
      </c>
      <c r="V61" s="13">
        <f t="shared" si="41"/>
        <v>0</v>
      </c>
      <c r="W61" s="13">
        <f t="shared" si="41"/>
        <v>0</v>
      </c>
      <c r="X61" s="13">
        <f t="shared" si="41"/>
        <v>0</v>
      </c>
      <c r="Y61" s="153">
        <f t="shared" si="41"/>
        <v>0</v>
      </c>
      <c r="Z61" s="7"/>
      <c r="AA61" s="5"/>
      <c r="AB61" s="7">
        <f>AB59-1</f>
        <v>0</v>
      </c>
    </row>
    <row r="62" spans="1:28" s="8" customFormat="1" ht="19.5" customHeight="1" hidden="1">
      <c r="A62" s="43"/>
      <c r="B62" s="44"/>
      <c r="C62" s="42"/>
      <c r="D62" s="45"/>
      <c r="E62" s="45"/>
      <c r="F62" s="45"/>
      <c r="G62" s="13">
        <f aca="true" t="shared" si="42" ref="G62:P62">G55/(G61+1)</f>
        <v>5.333333333333333</v>
      </c>
      <c r="H62" s="13">
        <f t="shared" si="42"/>
        <v>0</v>
      </c>
      <c r="I62" s="13">
        <f t="shared" si="42"/>
        <v>0</v>
      </c>
      <c r="J62" s="13">
        <f t="shared" si="42"/>
        <v>0</v>
      </c>
      <c r="K62" s="13">
        <f t="shared" si="42"/>
        <v>0</v>
      </c>
      <c r="L62" s="13">
        <f t="shared" si="42"/>
        <v>0</v>
      </c>
      <c r="M62" s="13">
        <f t="shared" si="42"/>
        <v>0</v>
      </c>
      <c r="N62" s="13">
        <f t="shared" si="42"/>
        <v>5</v>
      </c>
      <c r="O62" s="13">
        <f t="shared" si="42"/>
        <v>0</v>
      </c>
      <c r="P62" s="13">
        <f t="shared" si="42"/>
        <v>0</v>
      </c>
      <c r="Q62" s="13">
        <f aca="true" t="shared" si="43" ref="Q62:Y62">Q55/(Q61+1)</f>
        <v>0</v>
      </c>
      <c r="R62" s="13">
        <f t="shared" si="43"/>
        <v>0</v>
      </c>
      <c r="S62" s="13">
        <f t="shared" si="43"/>
        <v>0</v>
      </c>
      <c r="T62" s="13">
        <f t="shared" si="43"/>
        <v>0</v>
      </c>
      <c r="U62" s="13">
        <f t="shared" si="43"/>
        <v>0</v>
      </c>
      <c r="V62" s="13">
        <f t="shared" si="43"/>
        <v>0</v>
      </c>
      <c r="W62" s="13">
        <f t="shared" si="43"/>
        <v>0</v>
      </c>
      <c r="X62" s="13">
        <f t="shared" si="43"/>
        <v>0</v>
      </c>
      <c r="Y62" s="153">
        <f t="shared" si="43"/>
        <v>0</v>
      </c>
      <c r="Z62" s="7"/>
      <c r="AA62" s="1">
        <f>MAX(G62:Y62)</f>
        <v>5.333333333333333</v>
      </c>
      <c r="AB62" s="7"/>
    </row>
    <row r="63" spans="1:28" s="8" customFormat="1" ht="19.5" customHeight="1" hidden="1">
      <c r="A63" s="43"/>
      <c r="B63" s="44" t="s">
        <v>11</v>
      </c>
      <c r="C63" s="42"/>
      <c r="D63" s="45"/>
      <c r="E63" s="45"/>
      <c r="F63" s="45"/>
      <c r="G63" s="13">
        <f>IF(AND($AB61&gt;0,G62=$AA62),(G61+1),G61)</f>
        <v>2</v>
      </c>
      <c r="H63" s="13">
        <f aca="true" t="shared" si="44" ref="H63:Y63">IF(AND($AB61&gt;0,H62=$AA62),(H61+1),H61)</f>
        <v>0</v>
      </c>
      <c r="I63" s="13">
        <f t="shared" si="44"/>
        <v>0</v>
      </c>
      <c r="J63" s="13">
        <f t="shared" si="44"/>
        <v>0</v>
      </c>
      <c r="K63" s="13">
        <f t="shared" si="44"/>
        <v>0</v>
      </c>
      <c r="L63" s="13">
        <f t="shared" si="44"/>
        <v>0</v>
      </c>
      <c r="M63" s="13">
        <f t="shared" si="44"/>
        <v>0</v>
      </c>
      <c r="N63" s="13">
        <f t="shared" si="44"/>
        <v>2</v>
      </c>
      <c r="O63" s="13">
        <f t="shared" si="44"/>
        <v>0</v>
      </c>
      <c r="P63" s="13">
        <f t="shared" si="44"/>
        <v>0</v>
      </c>
      <c r="Q63" s="13">
        <f t="shared" si="44"/>
        <v>0</v>
      </c>
      <c r="R63" s="13">
        <f t="shared" si="44"/>
        <v>0</v>
      </c>
      <c r="S63" s="13">
        <f t="shared" si="44"/>
        <v>0</v>
      </c>
      <c r="T63" s="13">
        <f t="shared" si="44"/>
        <v>0</v>
      </c>
      <c r="U63" s="13">
        <f t="shared" si="44"/>
        <v>0</v>
      </c>
      <c r="V63" s="13">
        <f t="shared" si="44"/>
        <v>0</v>
      </c>
      <c r="W63" s="13">
        <f t="shared" si="44"/>
        <v>0</v>
      </c>
      <c r="X63" s="13">
        <f t="shared" si="44"/>
        <v>0</v>
      </c>
      <c r="Y63" s="153">
        <f t="shared" si="44"/>
        <v>0</v>
      </c>
      <c r="Z63" s="7"/>
      <c r="AA63" s="7"/>
      <c r="AB63" s="7">
        <f>AB61-1</f>
        <v>-1</v>
      </c>
    </row>
    <row r="64" spans="1:28" s="8" customFormat="1" ht="19.5" customHeight="1" hidden="1">
      <c r="A64" s="43"/>
      <c r="B64" s="44"/>
      <c r="C64" s="42"/>
      <c r="D64" s="45"/>
      <c r="E64" s="45"/>
      <c r="F64" s="45"/>
      <c r="G64" s="13">
        <f aca="true" t="shared" si="45" ref="G64:P64">G55/(G63+1)</f>
        <v>5.333333333333333</v>
      </c>
      <c r="H64" s="13">
        <f t="shared" si="45"/>
        <v>0</v>
      </c>
      <c r="I64" s="13">
        <f t="shared" si="45"/>
        <v>0</v>
      </c>
      <c r="J64" s="13">
        <f t="shared" si="45"/>
        <v>0</v>
      </c>
      <c r="K64" s="13">
        <f t="shared" si="45"/>
        <v>0</v>
      </c>
      <c r="L64" s="13">
        <f t="shared" si="45"/>
        <v>0</v>
      </c>
      <c r="M64" s="13">
        <f t="shared" si="45"/>
        <v>0</v>
      </c>
      <c r="N64" s="13">
        <f t="shared" si="45"/>
        <v>5</v>
      </c>
      <c r="O64" s="13">
        <f t="shared" si="45"/>
        <v>0</v>
      </c>
      <c r="P64" s="13">
        <f t="shared" si="45"/>
        <v>0</v>
      </c>
      <c r="Q64" s="13">
        <f aca="true" t="shared" si="46" ref="Q64:Y64">Q55/(Q63+1)</f>
        <v>0</v>
      </c>
      <c r="R64" s="13">
        <f t="shared" si="46"/>
        <v>0</v>
      </c>
      <c r="S64" s="13">
        <f t="shared" si="46"/>
        <v>0</v>
      </c>
      <c r="T64" s="13">
        <f t="shared" si="46"/>
        <v>0</v>
      </c>
      <c r="U64" s="13">
        <f t="shared" si="46"/>
        <v>0</v>
      </c>
      <c r="V64" s="13">
        <f t="shared" si="46"/>
        <v>0</v>
      </c>
      <c r="W64" s="13">
        <f t="shared" si="46"/>
        <v>0</v>
      </c>
      <c r="X64" s="13">
        <f t="shared" si="46"/>
        <v>0</v>
      </c>
      <c r="Y64" s="153">
        <f t="shared" si="46"/>
        <v>0</v>
      </c>
      <c r="Z64" s="7"/>
      <c r="AA64" s="1">
        <f>MAX(G64:Y64)</f>
        <v>5.333333333333333</v>
      </c>
      <c r="AB64" s="7"/>
    </row>
    <row r="65" spans="1:28" s="8" customFormat="1" ht="19.5" customHeight="1" hidden="1">
      <c r="A65" s="43"/>
      <c r="B65" s="44" t="s">
        <v>12</v>
      </c>
      <c r="C65" s="42"/>
      <c r="D65" s="45"/>
      <c r="E65" s="45"/>
      <c r="F65" s="45"/>
      <c r="G65" s="13">
        <f>IF(AND($AB63&gt;0,G64=$AA64),(G63+1),G63)</f>
        <v>2</v>
      </c>
      <c r="H65" s="13">
        <f aca="true" t="shared" si="47" ref="H65:Y65">IF(AND($AB63&gt;0,H64=$AA64),(H63+1),H63)</f>
        <v>0</v>
      </c>
      <c r="I65" s="13">
        <f t="shared" si="47"/>
        <v>0</v>
      </c>
      <c r="J65" s="13">
        <f t="shared" si="47"/>
        <v>0</v>
      </c>
      <c r="K65" s="13">
        <f t="shared" si="47"/>
        <v>0</v>
      </c>
      <c r="L65" s="13">
        <f t="shared" si="47"/>
        <v>0</v>
      </c>
      <c r="M65" s="13">
        <f t="shared" si="47"/>
        <v>0</v>
      </c>
      <c r="N65" s="13">
        <f t="shared" si="47"/>
        <v>2</v>
      </c>
      <c r="O65" s="13">
        <f t="shared" si="47"/>
        <v>0</v>
      </c>
      <c r="P65" s="13">
        <f t="shared" si="47"/>
        <v>0</v>
      </c>
      <c r="Q65" s="13">
        <f t="shared" si="47"/>
        <v>0</v>
      </c>
      <c r="R65" s="13">
        <f t="shared" si="47"/>
        <v>0</v>
      </c>
      <c r="S65" s="13">
        <f t="shared" si="47"/>
        <v>0</v>
      </c>
      <c r="T65" s="13">
        <f t="shared" si="47"/>
        <v>0</v>
      </c>
      <c r="U65" s="13">
        <f t="shared" si="47"/>
        <v>0</v>
      </c>
      <c r="V65" s="13">
        <f t="shared" si="47"/>
        <v>0</v>
      </c>
      <c r="W65" s="13">
        <f t="shared" si="47"/>
        <v>0</v>
      </c>
      <c r="X65" s="13">
        <f t="shared" si="47"/>
        <v>0</v>
      </c>
      <c r="Y65" s="153">
        <f t="shared" si="47"/>
        <v>0</v>
      </c>
      <c r="Z65" s="7"/>
      <c r="AA65" s="7"/>
      <c r="AB65" s="7">
        <f>AB63-1</f>
        <v>-2</v>
      </c>
    </row>
    <row r="66" spans="1:28" s="8" customFormat="1" ht="19.5" customHeight="1" hidden="1">
      <c r="A66" s="43"/>
      <c r="B66" s="44"/>
      <c r="C66" s="42"/>
      <c r="D66" s="45"/>
      <c r="E66" s="45"/>
      <c r="F66" s="45"/>
      <c r="G66" s="13">
        <f aca="true" t="shared" si="48" ref="G66:P66">G55/(G65+1)</f>
        <v>5.333333333333333</v>
      </c>
      <c r="H66" s="13">
        <f t="shared" si="48"/>
        <v>0</v>
      </c>
      <c r="I66" s="13">
        <f t="shared" si="48"/>
        <v>0</v>
      </c>
      <c r="J66" s="13">
        <f t="shared" si="48"/>
        <v>0</v>
      </c>
      <c r="K66" s="13">
        <f t="shared" si="48"/>
        <v>0</v>
      </c>
      <c r="L66" s="13">
        <f t="shared" si="48"/>
        <v>0</v>
      </c>
      <c r="M66" s="13">
        <f t="shared" si="48"/>
        <v>0</v>
      </c>
      <c r="N66" s="13">
        <f t="shared" si="48"/>
        <v>5</v>
      </c>
      <c r="O66" s="13">
        <f t="shared" si="48"/>
        <v>0</v>
      </c>
      <c r="P66" s="13">
        <f t="shared" si="48"/>
        <v>0</v>
      </c>
      <c r="Q66" s="13">
        <f aca="true" t="shared" si="49" ref="Q66:Y66">Q55/(Q65+1)</f>
        <v>0</v>
      </c>
      <c r="R66" s="13">
        <f t="shared" si="49"/>
        <v>0</v>
      </c>
      <c r="S66" s="13">
        <f t="shared" si="49"/>
        <v>0</v>
      </c>
      <c r="T66" s="13">
        <f t="shared" si="49"/>
        <v>0</v>
      </c>
      <c r="U66" s="13">
        <f t="shared" si="49"/>
        <v>0</v>
      </c>
      <c r="V66" s="13">
        <f t="shared" si="49"/>
        <v>0</v>
      </c>
      <c r="W66" s="13">
        <f t="shared" si="49"/>
        <v>0</v>
      </c>
      <c r="X66" s="13">
        <f t="shared" si="49"/>
        <v>0</v>
      </c>
      <c r="Y66" s="153">
        <f t="shared" si="49"/>
        <v>0</v>
      </c>
      <c r="Z66" s="7"/>
      <c r="AA66" s="1">
        <f>MAX(G66:Y66)</f>
        <v>5.333333333333333</v>
      </c>
      <c r="AB66" s="7"/>
    </row>
    <row r="67" spans="1:28" s="8" customFormat="1" ht="19.5" customHeight="1" hidden="1">
      <c r="A67" s="43"/>
      <c r="B67" s="44" t="s">
        <v>14</v>
      </c>
      <c r="C67" s="42"/>
      <c r="D67" s="45"/>
      <c r="E67" s="45"/>
      <c r="F67" s="45"/>
      <c r="G67" s="13">
        <f>IF(AND($AB65&gt;0,G66=$AA66),(G65+1),G65)</f>
        <v>2</v>
      </c>
      <c r="H67" s="13">
        <f aca="true" t="shared" si="50" ref="H67:Y67">IF(AND($AB65&gt;0,H66=$AA66),(H65+1),H65)</f>
        <v>0</v>
      </c>
      <c r="I67" s="13">
        <f t="shared" si="50"/>
        <v>0</v>
      </c>
      <c r="J67" s="13">
        <f t="shared" si="50"/>
        <v>0</v>
      </c>
      <c r="K67" s="13">
        <f t="shared" si="50"/>
        <v>0</v>
      </c>
      <c r="L67" s="13">
        <f t="shared" si="50"/>
        <v>0</v>
      </c>
      <c r="M67" s="13">
        <f t="shared" si="50"/>
        <v>0</v>
      </c>
      <c r="N67" s="13">
        <f t="shared" si="50"/>
        <v>2</v>
      </c>
      <c r="O67" s="13">
        <f t="shared" si="50"/>
        <v>0</v>
      </c>
      <c r="P67" s="13">
        <f t="shared" si="50"/>
        <v>0</v>
      </c>
      <c r="Q67" s="13">
        <f t="shared" si="50"/>
        <v>0</v>
      </c>
      <c r="R67" s="13">
        <f t="shared" si="50"/>
        <v>0</v>
      </c>
      <c r="S67" s="13">
        <f t="shared" si="50"/>
        <v>0</v>
      </c>
      <c r="T67" s="13">
        <f t="shared" si="50"/>
        <v>0</v>
      </c>
      <c r="U67" s="13">
        <f t="shared" si="50"/>
        <v>0</v>
      </c>
      <c r="V67" s="13">
        <f t="shared" si="50"/>
        <v>0</v>
      </c>
      <c r="W67" s="13">
        <f t="shared" si="50"/>
        <v>0</v>
      </c>
      <c r="X67" s="13">
        <f t="shared" si="50"/>
        <v>0</v>
      </c>
      <c r="Y67" s="153">
        <f t="shared" si="50"/>
        <v>0</v>
      </c>
      <c r="Z67" s="7"/>
      <c r="AA67" s="7"/>
      <c r="AB67" s="7">
        <f>AB65-1</f>
        <v>-3</v>
      </c>
    </row>
    <row r="68" spans="1:28" s="8" customFormat="1" ht="19.5" customHeight="1" hidden="1">
      <c r="A68" s="43"/>
      <c r="B68" s="44"/>
      <c r="C68" s="42"/>
      <c r="D68" s="45"/>
      <c r="E68" s="45"/>
      <c r="F68" s="45"/>
      <c r="G68" s="13">
        <f aca="true" t="shared" si="51" ref="G68:P68">G55/(G67+1)</f>
        <v>5.333333333333333</v>
      </c>
      <c r="H68" s="13">
        <f t="shared" si="51"/>
        <v>0</v>
      </c>
      <c r="I68" s="13">
        <f t="shared" si="51"/>
        <v>0</v>
      </c>
      <c r="J68" s="13">
        <f t="shared" si="51"/>
        <v>0</v>
      </c>
      <c r="K68" s="13">
        <f t="shared" si="51"/>
        <v>0</v>
      </c>
      <c r="L68" s="13">
        <f t="shared" si="51"/>
        <v>0</v>
      </c>
      <c r="M68" s="13">
        <f t="shared" si="51"/>
        <v>0</v>
      </c>
      <c r="N68" s="13">
        <f t="shared" si="51"/>
        <v>5</v>
      </c>
      <c r="O68" s="13">
        <f t="shared" si="51"/>
        <v>0</v>
      </c>
      <c r="P68" s="13">
        <f t="shared" si="51"/>
        <v>0</v>
      </c>
      <c r="Q68" s="13">
        <f aca="true" t="shared" si="52" ref="Q68:Y68">Q55/(Q67+1)</f>
        <v>0</v>
      </c>
      <c r="R68" s="13">
        <f t="shared" si="52"/>
        <v>0</v>
      </c>
      <c r="S68" s="13">
        <f t="shared" si="52"/>
        <v>0</v>
      </c>
      <c r="T68" s="13">
        <f t="shared" si="52"/>
        <v>0</v>
      </c>
      <c r="U68" s="13">
        <f t="shared" si="52"/>
        <v>0</v>
      </c>
      <c r="V68" s="13">
        <f t="shared" si="52"/>
        <v>0</v>
      </c>
      <c r="W68" s="13">
        <f t="shared" si="52"/>
        <v>0</v>
      </c>
      <c r="X68" s="13">
        <f t="shared" si="52"/>
        <v>0</v>
      </c>
      <c r="Y68" s="153">
        <f t="shared" si="52"/>
        <v>0</v>
      </c>
      <c r="Z68" s="7"/>
      <c r="AA68" s="1">
        <f>MAX(N68:Y68)</f>
        <v>5</v>
      </c>
      <c r="AB68" s="7"/>
    </row>
    <row r="69" spans="1:28" s="8" customFormat="1" ht="19.5" customHeight="1" hidden="1">
      <c r="A69" s="43"/>
      <c r="B69" s="44" t="s">
        <v>15</v>
      </c>
      <c r="C69" s="42"/>
      <c r="D69" s="45"/>
      <c r="E69" s="45"/>
      <c r="F69" s="45"/>
      <c r="G69" s="13">
        <f aca="true" t="shared" si="53" ref="G69:Y69">IF(AND($AB67&gt;0,G68=$AA68),(G67+1),G67)</f>
        <v>2</v>
      </c>
      <c r="H69" s="13">
        <f t="shared" si="53"/>
        <v>0</v>
      </c>
      <c r="I69" s="13">
        <f t="shared" si="53"/>
        <v>0</v>
      </c>
      <c r="J69" s="13">
        <f t="shared" si="53"/>
        <v>0</v>
      </c>
      <c r="K69" s="13">
        <f t="shared" si="53"/>
        <v>0</v>
      </c>
      <c r="L69" s="13">
        <f t="shared" si="53"/>
        <v>0</v>
      </c>
      <c r="M69" s="13">
        <f t="shared" si="53"/>
        <v>0</v>
      </c>
      <c r="N69" s="13">
        <f t="shared" si="53"/>
        <v>2</v>
      </c>
      <c r="O69" s="13">
        <f t="shared" si="53"/>
        <v>0</v>
      </c>
      <c r="P69" s="13">
        <f t="shared" si="53"/>
        <v>0</v>
      </c>
      <c r="Q69" s="13">
        <f t="shared" si="53"/>
        <v>0</v>
      </c>
      <c r="R69" s="13">
        <f t="shared" si="53"/>
        <v>0</v>
      </c>
      <c r="S69" s="13">
        <f t="shared" si="53"/>
        <v>0</v>
      </c>
      <c r="T69" s="13">
        <f t="shared" si="53"/>
        <v>0</v>
      </c>
      <c r="U69" s="13">
        <f t="shared" si="53"/>
        <v>0</v>
      </c>
      <c r="V69" s="13">
        <f t="shared" si="53"/>
        <v>0</v>
      </c>
      <c r="W69" s="13">
        <f t="shared" si="53"/>
        <v>0</v>
      </c>
      <c r="X69" s="13">
        <f t="shared" si="53"/>
        <v>0</v>
      </c>
      <c r="Y69" s="153">
        <f t="shared" si="53"/>
        <v>0</v>
      </c>
      <c r="Z69" s="7"/>
      <c r="AA69" s="7"/>
      <c r="AB69" s="7">
        <f>AB67-1</f>
        <v>-4</v>
      </c>
    </row>
    <row r="70" spans="1:28" s="8" customFormat="1" ht="19.5" customHeight="1" hidden="1">
      <c r="A70" s="43"/>
      <c r="B70" s="44"/>
      <c r="C70" s="42"/>
      <c r="D70" s="45"/>
      <c r="E70" s="45"/>
      <c r="F70" s="45"/>
      <c r="G70" s="13">
        <f aca="true" t="shared" si="54" ref="G70:P70">G55/(G69+1)</f>
        <v>5.333333333333333</v>
      </c>
      <c r="H70" s="13">
        <f t="shared" si="54"/>
        <v>0</v>
      </c>
      <c r="I70" s="13">
        <f t="shared" si="54"/>
        <v>0</v>
      </c>
      <c r="J70" s="13">
        <f t="shared" si="54"/>
        <v>0</v>
      </c>
      <c r="K70" s="13">
        <f t="shared" si="54"/>
        <v>0</v>
      </c>
      <c r="L70" s="13">
        <f t="shared" si="54"/>
        <v>0</v>
      </c>
      <c r="M70" s="13">
        <f t="shared" si="54"/>
        <v>0</v>
      </c>
      <c r="N70" s="13">
        <f t="shared" si="54"/>
        <v>5</v>
      </c>
      <c r="O70" s="13">
        <f t="shared" si="54"/>
        <v>0</v>
      </c>
      <c r="P70" s="13">
        <f t="shared" si="54"/>
        <v>0</v>
      </c>
      <c r="Q70" s="13">
        <f aca="true" t="shared" si="55" ref="Q70:Y70">Q55/(Q69+1)</f>
        <v>0</v>
      </c>
      <c r="R70" s="13">
        <f t="shared" si="55"/>
        <v>0</v>
      </c>
      <c r="S70" s="13">
        <f t="shared" si="55"/>
        <v>0</v>
      </c>
      <c r="T70" s="13">
        <f t="shared" si="55"/>
        <v>0</v>
      </c>
      <c r="U70" s="13">
        <f t="shared" si="55"/>
        <v>0</v>
      </c>
      <c r="V70" s="13">
        <f t="shared" si="55"/>
        <v>0</v>
      </c>
      <c r="W70" s="13">
        <f t="shared" si="55"/>
        <v>0</v>
      </c>
      <c r="X70" s="13">
        <f t="shared" si="55"/>
        <v>0</v>
      </c>
      <c r="Y70" s="153">
        <f t="shared" si="55"/>
        <v>0</v>
      </c>
      <c r="Z70" s="7"/>
      <c r="AA70" s="1">
        <f>MAX(N70:Y70)</f>
        <v>5</v>
      </c>
      <c r="AB70" s="7"/>
    </row>
    <row r="71" spans="1:28" s="8" customFormat="1" ht="19.5" customHeight="1" hidden="1">
      <c r="A71" s="43"/>
      <c r="B71" s="44" t="s">
        <v>16</v>
      </c>
      <c r="C71" s="42"/>
      <c r="D71" s="45"/>
      <c r="E71" s="45"/>
      <c r="F71" s="45"/>
      <c r="G71" s="13">
        <f aca="true" t="shared" si="56" ref="G71:Y71">IF(AND($AB69&gt;0,G70=$AA70),(G69+1),G69)</f>
        <v>2</v>
      </c>
      <c r="H71" s="13">
        <f t="shared" si="56"/>
        <v>0</v>
      </c>
      <c r="I71" s="13">
        <f t="shared" si="56"/>
        <v>0</v>
      </c>
      <c r="J71" s="13">
        <f t="shared" si="56"/>
        <v>0</v>
      </c>
      <c r="K71" s="13">
        <f t="shared" si="56"/>
        <v>0</v>
      </c>
      <c r="L71" s="13">
        <f t="shared" si="56"/>
        <v>0</v>
      </c>
      <c r="M71" s="13">
        <f t="shared" si="56"/>
        <v>0</v>
      </c>
      <c r="N71" s="13">
        <f t="shared" si="56"/>
        <v>2</v>
      </c>
      <c r="O71" s="13">
        <f t="shared" si="56"/>
        <v>0</v>
      </c>
      <c r="P71" s="13">
        <f t="shared" si="56"/>
        <v>0</v>
      </c>
      <c r="Q71" s="13">
        <f t="shared" si="56"/>
        <v>0</v>
      </c>
      <c r="R71" s="13">
        <f t="shared" si="56"/>
        <v>0</v>
      </c>
      <c r="S71" s="13">
        <f t="shared" si="56"/>
        <v>0</v>
      </c>
      <c r="T71" s="13">
        <f t="shared" si="56"/>
        <v>0</v>
      </c>
      <c r="U71" s="13">
        <f t="shared" si="56"/>
        <v>0</v>
      </c>
      <c r="V71" s="13">
        <f t="shared" si="56"/>
        <v>0</v>
      </c>
      <c r="W71" s="13">
        <f t="shared" si="56"/>
        <v>0</v>
      </c>
      <c r="X71" s="13">
        <f t="shared" si="56"/>
        <v>0</v>
      </c>
      <c r="Y71" s="153">
        <f t="shared" si="56"/>
        <v>0</v>
      </c>
      <c r="Z71" s="7"/>
      <c r="AA71" s="7"/>
      <c r="AB71" s="7">
        <f>AB69-1</f>
        <v>-5</v>
      </c>
    </row>
    <row r="72" spans="1:28" s="8" customFormat="1" ht="19.5" customHeight="1" hidden="1">
      <c r="A72" s="43"/>
      <c r="B72" s="44"/>
      <c r="C72" s="42"/>
      <c r="D72" s="45"/>
      <c r="E72" s="45"/>
      <c r="F72" s="45"/>
      <c r="G72" s="13">
        <f aca="true" t="shared" si="57" ref="G72:P72">G55/(G71+1)</f>
        <v>5.333333333333333</v>
      </c>
      <c r="H72" s="13">
        <f t="shared" si="57"/>
        <v>0</v>
      </c>
      <c r="I72" s="13">
        <f t="shared" si="57"/>
        <v>0</v>
      </c>
      <c r="J72" s="13">
        <f t="shared" si="57"/>
        <v>0</v>
      </c>
      <c r="K72" s="13">
        <f t="shared" si="57"/>
        <v>0</v>
      </c>
      <c r="L72" s="13">
        <f t="shared" si="57"/>
        <v>0</v>
      </c>
      <c r="M72" s="13">
        <f t="shared" si="57"/>
        <v>0</v>
      </c>
      <c r="N72" s="13">
        <f t="shared" si="57"/>
        <v>5</v>
      </c>
      <c r="O72" s="13">
        <f t="shared" si="57"/>
        <v>0</v>
      </c>
      <c r="P72" s="13">
        <f t="shared" si="57"/>
        <v>0</v>
      </c>
      <c r="Q72" s="13">
        <f aca="true" t="shared" si="58" ref="Q72:Y72">Q55/(Q71+1)</f>
        <v>0</v>
      </c>
      <c r="R72" s="13">
        <f t="shared" si="58"/>
        <v>0</v>
      </c>
      <c r="S72" s="13">
        <f t="shared" si="58"/>
        <v>0</v>
      </c>
      <c r="T72" s="13">
        <f t="shared" si="58"/>
        <v>0</v>
      </c>
      <c r="U72" s="13">
        <f t="shared" si="58"/>
        <v>0</v>
      </c>
      <c r="V72" s="13">
        <f t="shared" si="58"/>
        <v>0</v>
      </c>
      <c r="W72" s="13">
        <f t="shared" si="58"/>
        <v>0</v>
      </c>
      <c r="X72" s="13">
        <f t="shared" si="58"/>
        <v>0</v>
      </c>
      <c r="Y72" s="153">
        <f t="shared" si="58"/>
        <v>0</v>
      </c>
      <c r="Z72" s="7"/>
      <c r="AA72" s="1">
        <f>MAX(N72:Y72)</f>
        <v>5</v>
      </c>
      <c r="AB72" s="7"/>
    </row>
    <row r="73" spans="1:28" s="8" customFormat="1" ht="19.5" customHeight="1" hidden="1">
      <c r="A73" s="43"/>
      <c r="B73" s="44" t="s">
        <v>17</v>
      </c>
      <c r="C73" s="42"/>
      <c r="D73" s="45"/>
      <c r="E73" s="45"/>
      <c r="F73" s="45"/>
      <c r="G73" s="13">
        <f aca="true" t="shared" si="59" ref="G73:Y73">IF(AND($AB71&gt;0,G72=$AA72),(G71+1),G71)</f>
        <v>2</v>
      </c>
      <c r="H73" s="13">
        <f t="shared" si="59"/>
        <v>0</v>
      </c>
      <c r="I73" s="13">
        <f t="shared" si="59"/>
        <v>0</v>
      </c>
      <c r="J73" s="13">
        <f t="shared" si="59"/>
        <v>0</v>
      </c>
      <c r="K73" s="13">
        <f t="shared" si="59"/>
        <v>0</v>
      </c>
      <c r="L73" s="13">
        <f t="shared" si="59"/>
        <v>0</v>
      </c>
      <c r="M73" s="13">
        <f t="shared" si="59"/>
        <v>0</v>
      </c>
      <c r="N73" s="13">
        <f t="shared" si="59"/>
        <v>2</v>
      </c>
      <c r="O73" s="13">
        <f t="shared" si="59"/>
        <v>0</v>
      </c>
      <c r="P73" s="13">
        <f t="shared" si="59"/>
        <v>0</v>
      </c>
      <c r="Q73" s="13">
        <f t="shared" si="59"/>
        <v>0</v>
      </c>
      <c r="R73" s="13">
        <f t="shared" si="59"/>
        <v>0</v>
      </c>
      <c r="S73" s="13">
        <f t="shared" si="59"/>
        <v>0</v>
      </c>
      <c r="T73" s="13">
        <f t="shared" si="59"/>
        <v>0</v>
      </c>
      <c r="U73" s="13">
        <f t="shared" si="59"/>
        <v>0</v>
      </c>
      <c r="V73" s="13">
        <f t="shared" si="59"/>
        <v>0</v>
      </c>
      <c r="W73" s="13">
        <f t="shared" si="59"/>
        <v>0</v>
      </c>
      <c r="X73" s="13">
        <f t="shared" si="59"/>
        <v>0</v>
      </c>
      <c r="Y73" s="153">
        <f t="shared" si="59"/>
        <v>0</v>
      </c>
      <c r="Z73" s="7"/>
      <c r="AA73" s="7"/>
      <c r="AB73" s="7">
        <f>AB71-1</f>
        <v>-6</v>
      </c>
    </row>
    <row r="74" spans="1:28" s="8" customFormat="1" ht="19.5" customHeight="1" hidden="1">
      <c r="A74" s="43"/>
      <c r="B74" s="44"/>
      <c r="C74" s="42"/>
      <c r="D74" s="45"/>
      <c r="E74" s="45"/>
      <c r="F74" s="45"/>
      <c r="G74" s="13">
        <f>G55/(G73+1)</f>
        <v>5.333333333333333</v>
      </c>
      <c r="H74" s="13">
        <f aca="true" t="shared" si="60" ref="H74:P74">H55/(H73+1)</f>
        <v>0</v>
      </c>
      <c r="I74" s="13">
        <f t="shared" si="60"/>
        <v>0</v>
      </c>
      <c r="J74" s="13">
        <f t="shared" si="60"/>
        <v>0</v>
      </c>
      <c r="K74" s="13">
        <f t="shared" si="60"/>
        <v>0</v>
      </c>
      <c r="L74" s="13">
        <f t="shared" si="60"/>
        <v>0</v>
      </c>
      <c r="M74" s="13">
        <f t="shared" si="60"/>
        <v>0</v>
      </c>
      <c r="N74" s="13">
        <f t="shared" si="60"/>
        <v>5</v>
      </c>
      <c r="O74" s="13">
        <f t="shared" si="60"/>
        <v>0</v>
      </c>
      <c r="P74" s="13">
        <f t="shared" si="60"/>
        <v>0</v>
      </c>
      <c r="Q74" s="13">
        <f aca="true" t="shared" si="61" ref="Q74:Y74">Q55/(Q73+1)</f>
        <v>0</v>
      </c>
      <c r="R74" s="13">
        <f t="shared" si="61"/>
        <v>0</v>
      </c>
      <c r="S74" s="13">
        <f t="shared" si="61"/>
        <v>0</v>
      </c>
      <c r="T74" s="13">
        <f t="shared" si="61"/>
        <v>0</v>
      </c>
      <c r="U74" s="13">
        <f t="shared" si="61"/>
        <v>0</v>
      </c>
      <c r="V74" s="13">
        <f t="shared" si="61"/>
        <v>0</v>
      </c>
      <c r="W74" s="13">
        <f t="shared" si="61"/>
        <v>0</v>
      </c>
      <c r="X74" s="13">
        <f t="shared" si="61"/>
        <v>0</v>
      </c>
      <c r="Y74" s="153">
        <f t="shared" si="61"/>
        <v>0</v>
      </c>
      <c r="Z74" s="7"/>
      <c r="AA74" s="1">
        <f>MAX(N74:Y74)</f>
        <v>5</v>
      </c>
      <c r="AB74" s="7"/>
    </row>
    <row r="75" spans="1:28" s="8" customFormat="1" ht="19.5" customHeight="1" hidden="1">
      <c r="A75" s="43"/>
      <c r="B75" s="44" t="s">
        <v>23</v>
      </c>
      <c r="C75" s="42"/>
      <c r="D75" s="45"/>
      <c r="E75" s="45"/>
      <c r="F75" s="45"/>
      <c r="G75" s="13">
        <f aca="true" t="shared" si="62" ref="G75:Y75">IF(AND($AB73&gt;0,G74=$AA74),(G73+1),G73)</f>
        <v>2</v>
      </c>
      <c r="H75" s="13">
        <f t="shared" si="62"/>
        <v>0</v>
      </c>
      <c r="I75" s="13">
        <f t="shared" si="62"/>
        <v>0</v>
      </c>
      <c r="J75" s="13">
        <f t="shared" si="62"/>
        <v>0</v>
      </c>
      <c r="K75" s="13">
        <f t="shared" si="62"/>
        <v>0</v>
      </c>
      <c r="L75" s="13">
        <f t="shared" si="62"/>
        <v>0</v>
      </c>
      <c r="M75" s="13">
        <f t="shared" si="62"/>
        <v>0</v>
      </c>
      <c r="N75" s="13">
        <f t="shared" si="62"/>
        <v>2</v>
      </c>
      <c r="O75" s="13">
        <f t="shared" si="62"/>
        <v>0</v>
      </c>
      <c r="P75" s="13">
        <f t="shared" si="62"/>
        <v>0</v>
      </c>
      <c r="Q75" s="13">
        <f t="shared" si="62"/>
        <v>0</v>
      </c>
      <c r="R75" s="13">
        <f t="shared" si="62"/>
        <v>0</v>
      </c>
      <c r="S75" s="13">
        <f t="shared" si="62"/>
        <v>0</v>
      </c>
      <c r="T75" s="13">
        <f t="shared" si="62"/>
        <v>0</v>
      </c>
      <c r="U75" s="13">
        <f t="shared" si="62"/>
        <v>0</v>
      </c>
      <c r="V75" s="13">
        <f t="shared" si="62"/>
        <v>0</v>
      </c>
      <c r="W75" s="13">
        <f t="shared" si="62"/>
        <v>0</v>
      </c>
      <c r="X75" s="13">
        <f t="shared" si="62"/>
        <v>0</v>
      </c>
      <c r="Y75" s="153">
        <f t="shared" si="62"/>
        <v>0</v>
      </c>
      <c r="Z75" s="7"/>
      <c r="AA75" s="7"/>
      <c r="AB75" s="7">
        <f>AB73-1</f>
        <v>-7</v>
      </c>
    </row>
    <row r="76" spans="1:28" s="8" customFormat="1" ht="19.5" customHeight="1" hidden="1">
      <c r="A76" s="43"/>
      <c r="B76" s="44"/>
      <c r="C76" s="42"/>
      <c r="D76" s="45"/>
      <c r="E76" s="45"/>
      <c r="F76" s="45"/>
      <c r="G76" s="13">
        <f>G55/(G75+1)</f>
        <v>5.333333333333333</v>
      </c>
      <c r="H76" s="13">
        <f aca="true" t="shared" si="63" ref="H76:P76">H55/(H75+1)</f>
        <v>0</v>
      </c>
      <c r="I76" s="13">
        <f t="shared" si="63"/>
        <v>0</v>
      </c>
      <c r="J76" s="13">
        <f t="shared" si="63"/>
        <v>0</v>
      </c>
      <c r="K76" s="13">
        <f t="shared" si="63"/>
        <v>0</v>
      </c>
      <c r="L76" s="13">
        <f t="shared" si="63"/>
        <v>0</v>
      </c>
      <c r="M76" s="13">
        <f t="shared" si="63"/>
        <v>0</v>
      </c>
      <c r="N76" s="13">
        <f t="shared" si="63"/>
        <v>5</v>
      </c>
      <c r="O76" s="13">
        <f t="shared" si="63"/>
        <v>0</v>
      </c>
      <c r="P76" s="13">
        <f t="shared" si="63"/>
        <v>0</v>
      </c>
      <c r="Q76" s="13">
        <f aca="true" t="shared" si="64" ref="Q76:Y76">Q55/(Q75+1)</f>
        <v>0</v>
      </c>
      <c r="R76" s="13">
        <f t="shared" si="64"/>
        <v>0</v>
      </c>
      <c r="S76" s="13">
        <f t="shared" si="64"/>
        <v>0</v>
      </c>
      <c r="T76" s="13">
        <f t="shared" si="64"/>
        <v>0</v>
      </c>
      <c r="U76" s="13">
        <f t="shared" si="64"/>
        <v>0</v>
      </c>
      <c r="V76" s="13">
        <f t="shared" si="64"/>
        <v>0</v>
      </c>
      <c r="W76" s="13">
        <f t="shared" si="64"/>
        <v>0</v>
      </c>
      <c r="X76" s="13">
        <f t="shared" si="64"/>
        <v>0</v>
      </c>
      <c r="Y76" s="153">
        <f t="shared" si="64"/>
        <v>0</v>
      </c>
      <c r="Z76" s="7"/>
      <c r="AA76" s="1">
        <f>MAX(N76:Y76)</f>
        <v>5</v>
      </c>
      <c r="AB76" s="7"/>
    </row>
    <row r="77" spans="1:28" s="8" customFormat="1" ht="19.5" customHeight="1" hidden="1">
      <c r="A77" s="43"/>
      <c r="B77" s="35" t="s">
        <v>24</v>
      </c>
      <c r="C77" s="32"/>
      <c r="D77" s="36"/>
      <c r="E77" s="36"/>
      <c r="F77" s="36"/>
      <c r="G77" s="13">
        <f aca="true" t="shared" si="65" ref="G77:Y77">IF(AND($AB75&gt;0,G76=$AA76),(G75+1),G75)</f>
        <v>2</v>
      </c>
      <c r="H77" s="13">
        <f t="shared" si="65"/>
        <v>0</v>
      </c>
      <c r="I77" s="13">
        <f t="shared" si="65"/>
        <v>0</v>
      </c>
      <c r="J77" s="13">
        <f t="shared" si="65"/>
        <v>0</v>
      </c>
      <c r="K77" s="13">
        <f t="shared" si="65"/>
        <v>0</v>
      </c>
      <c r="L77" s="13">
        <f t="shared" si="65"/>
        <v>0</v>
      </c>
      <c r="M77" s="13">
        <f t="shared" si="65"/>
        <v>0</v>
      </c>
      <c r="N77" s="13">
        <f t="shared" si="65"/>
        <v>2</v>
      </c>
      <c r="O77" s="13">
        <f t="shared" si="65"/>
        <v>0</v>
      </c>
      <c r="P77" s="13">
        <f t="shared" si="65"/>
        <v>0</v>
      </c>
      <c r="Q77" s="13">
        <f t="shared" si="65"/>
        <v>0</v>
      </c>
      <c r="R77" s="13">
        <f t="shared" si="65"/>
        <v>0</v>
      </c>
      <c r="S77" s="13">
        <f t="shared" si="65"/>
        <v>0</v>
      </c>
      <c r="T77" s="13">
        <f t="shared" si="65"/>
        <v>0</v>
      </c>
      <c r="U77" s="13">
        <f t="shared" si="65"/>
        <v>0</v>
      </c>
      <c r="V77" s="13">
        <f t="shared" si="65"/>
        <v>0</v>
      </c>
      <c r="W77" s="13">
        <f t="shared" si="65"/>
        <v>0</v>
      </c>
      <c r="X77" s="13">
        <f t="shared" si="65"/>
        <v>0</v>
      </c>
      <c r="Y77" s="153">
        <f t="shared" si="65"/>
        <v>0</v>
      </c>
      <c r="Z77" s="7"/>
      <c r="AA77" s="7"/>
      <c r="AB77" s="7">
        <f>AB75-1</f>
        <v>-8</v>
      </c>
    </row>
    <row r="78" spans="1:28" s="8" customFormat="1" ht="19.5" customHeight="1" hidden="1">
      <c r="A78" s="43"/>
      <c r="B78" s="35"/>
      <c r="C78" s="32"/>
      <c r="D78" s="36"/>
      <c r="E78" s="36"/>
      <c r="F78" s="36"/>
      <c r="G78" s="13" t="str">
        <f>IF($AB77&lt;1,"STOP","Encore")</f>
        <v>STOP</v>
      </c>
      <c r="H78" s="13" t="str">
        <f aca="true" t="shared" si="66" ref="H78:Y78">IF($AB77&lt;1,"STOP","Encore")</f>
        <v>STOP</v>
      </c>
      <c r="I78" s="13" t="str">
        <f t="shared" si="66"/>
        <v>STOP</v>
      </c>
      <c r="J78" s="13" t="str">
        <f t="shared" si="66"/>
        <v>STOP</v>
      </c>
      <c r="K78" s="13" t="str">
        <f t="shared" si="66"/>
        <v>STOP</v>
      </c>
      <c r="L78" s="13" t="str">
        <f t="shared" si="66"/>
        <v>STOP</v>
      </c>
      <c r="M78" s="13" t="str">
        <f t="shared" si="66"/>
        <v>STOP</v>
      </c>
      <c r="N78" s="13" t="str">
        <f t="shared" si="66"/>
        <v>STOP</v>
      </c>
      <c r="O78" s="13" t="str">
        <f t="shared" si="66"/>
        <v>STOP</v>
      </c>
      <c r="P78" s="13" t="str">
        <f t="shared" si="66"/>
        <v>STOP</v>
      </c>
      <c r="Q78" s="13" t="str">
        <f t="shared" si="66"/>
        <v>STOP</v>
      </c>
      <c r="R78" s="13" t="str">
        <f t="shared" si="66"/>
        <v>STOP</v>
      </c>
      <c r="S78" s="13" t="str">
        <f t="shared" si="66"/>
        <v>STOP</v>
      </c>
      <c r="T78" s="13" t="str">
        <f t="shared" si="66"/>
        <v>STOP</v>
      </c>
      <c r="U78" s="13" t="str">
        <f t="shared" si="66"/>
        <v>STOP</v>
      </c>
      <c r="V78" s="13" t="str">
        <f t="shared" si="66"/>
        <v>STOP</v>
      </c>
      <c r="W78" s="13" t="str">
        <f t="shared" si="66"/>
        <v>STOP</v>
      </c>
      <c r="X78" s="13" t="str">
        <f t="shared" si="66"/>
        <v>STOP</v>
      </c>
      <c r="Y78" s="153" t="str">
        <f t="shared" si="66"/>
        <v>STOP</v>
      </c>
      <c r="Z78" s="7"/>
      <c r="AA78" s="7">
        <f>MAX(O78:Y78)</f>
        <v>0</v>
      </c>
      <c r="AB78" s="7"/>
    </row>
    <row r="79" spans="1:28" s="4" customFormat="1" ht="19.5" customHeight="1">
      <c r="A79" s="37"/>
      <c r="B79" s="38" t="s">
        <v>13</v>
      </c>
      <c r="C79" s="39"/>
      <c r="D79" s="40"/>
      <c r="E79" s="40"/>
      <c r="F79" s="40"/>
      <c r="G79" s="14">
        <f aca="true" t="shared" si="67" ref="G79:P79">G77</f>
        <v>2</v>
      </c>
      <c r="H79" s="14">
        <f t="shared" si="67"/>
        <v>0</v>
      </c>
      <c r="I79" s="14">
        <f t="shared" si="67"/>
        <v>0</v>
      </c>
      <c r="J79" s="14">
        <f t="shared" si="67"/>
        <v>0</v>
      </c>
      <c r="K79" s="14">
        <f t="shared" si="67"/>
        <v>0</v>
      </c>
      <c r="L79" s="14">
        <f t="shared" si="67"/>
        <v>0</v>
      </c>
      <c r="M79" s="14">
        <f t="shared" si="67"/>
        <v>0</v>
      </c>
      <c r="N79" s="14">
        <f t="shared" si="67"/>
        <v>2</v>
      </c>
      <c r="O79" s="14">
        <f t="shared" si="67"/>
        <v>0</v>
      </c>
      <c r="P79" s="14">
        <f t="shared" si="67"/>
        <v>0</v>
      </c>
      <c r="Q79" s="14">
        <f aca="true" t="shared" si="68" ref="Q79:Y79">Q77</f>
        <v>0</v>
      </c>
      <c r="R79" s="14">
        <f t="shared" si="68"/>
        <v>0</v>
      </c>
      <c r="S79" s="14">
        <f t="shared" si="68"/>
        <v>0</v>
      </c>
      <c r="T79" s="14">
        <f t="shared" si="68"/>
        <v>0</v>
      </c>
      <c r="U79" s="14">
        <f t="shared" si="68"/>
        <v>0</v>
      </c>
      <c r="V79" s="14">
        <f t="shared" si="68"/>
        <v>0</v>
      </c>
      <c r="W79" s="14">
        <f t="shared" si="68"/>
        <v>0</v>
      </c>
      <c r="X79" s="14">
        <f t="shared" si="68"/>
        <v>0</v>
      </c>
      <c r="Y79" s="154">
        <f t="shared" si="68"/>
        <v>0</v>
      </c>
      <c r="Z79" s="144"/>
      <c r="AA79" s="7"/>
      <c r="AB79" s="7"/>
    </row>
    <row r="80" spans="1:26" ht="13.5" thickBot="1">
      <c r="A80" s="11"/>
      <c r="B80" s="47"/>
      <c r="C80" s="23" t="s">
        <v>7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157"/>
      <c r="Z80" s="21"/>
    </row>
    <row r="81" spans="1:28" s="48" customFormat="1" ht="59.25" customHeight="1" thickBot="1" thickTop="1">
      <c r="A81" s="165" t="s">
        <v>21</v>
      </c>
      <c r="B81" s="109" t="str">
        <f>'Saisie Locale'!B6</f>
        <v>Inscrits</v>
      </c>
      <c r="C81" s="109" t="str">
        <f>'Saisie Locale'!C6</f>
        <v>Votants </v>
      </c>
      <c r="D81" s="109" t="str">
        <f>'Saisie Locale'!D6</f>
        <v>Abstentions</v>
      </c>
      <c r="E81" s="109" t="str">
        <f>'Saisie Locale'!E6</f>
        <v>Exprimés</v>
      </c>
      <c r="F81" s="109" t="str">
        <f>'Saisie Locale'!F6</f>
        <v>Nuls</v>
      </c>
      <c r="G81" s="109" t="str">
        <f>'Saisie Locale'!G6</f>
        <v>CGT</v>
      </c>
      <c r="H81" s="109" t="str">
        <f>'Saisie Locale'!H6</f>
        <v>FO</v>
      </c>
      <c r="I81" s="109" t="str">
        <f>'Saisie Locale'!I6</f>
        <v>FSU</v>
      </c>
      <c r="J81" s="109" t="str">
        <f>'Saisie Locale'!J6</f>
        <v>CFDT</v>
      </c>
      <c r="K81" s="109" t="str">
        <f>'Saisie Locale'!K6</f>
        <v>CGC</v>
      </c>
      <c r="L81" s="109" t="str">
        <f>'Saisie Locale'!L6</f>
        <v>UNSA/CFTC</v>
      </c>
      <c r="M81" s="109" t="str">
        <f>'Saisie Locale'!M6</f>
        <v>FGAF-SNAFIP</v>
      </c>
      <c r="N81" s="109" t="str">
        <f>'Saisie Locale'!N6</f>
        <v>Solidaires</v>
      </c>
      <c r="O81" s="109" t="str">
        <f>'Saisie Locale'!O6</f>
        <v>CFDT/     UNSA/    CFTC</v>
      </c>
      <c r="P81" s="109" t="str">
        <f>'Saisie Locale'!P6</f>
        <v>CGT/          Solidaires</v>
      </c>
      <c r="Q81" s="109" t="str">
        <f>'Saisie Locale'!Q6</f>
        <v>Solidaires/CGT/      FO</v>
      </c>
      <c r="R81" s="109" t="str">
        <f>'Saisie Locale'!R6</f>
        <v>FO/CFTC</v>
      </c>
      <c r="S81" s="109" t="str">
        <f>'Saisie Locale'!S6</f>
        <v>FO/              UNSA/      CFTC</v>
      </c>
      <c r="T81" s="109" t="str">
        <f>'Saisie Locale'!T6</f>
        <v>Solidaires/CGT</v>
      </c>
      <c r="U81" s="109" t="str">
        <f>'Saisie Locale'!U6</f>
        <v>FO/      CFDT</v>
      </c>
      <c r="V81" s="109" t="str">
        <f>'Saisie Locale'!V6</f>
        <v>UNSA/   CFTC/   CGC</v>
      </c>
      <c r="W81" s="109" t="str">
        <f>'Saisie Locale'!W6</f>
        <v>UNSA/  CFTC/  CFDT</v>
      </c>
      <c r="X81" s="109" t="str">
        <f>'Saisie Locale'!X6</f>
        <v>CFTC</v>
      </c>
      <c r="Y81" s="158" t="str">
        <f>'Saisie Locale'!Y6</f>
        <v>UNSA/       FGAF-SNAFIP</v>
      </c>
      <c r="AB81" s="146"/>
    </row>
    <row r="82" spans="1:27" ht="21.75" customHeight="1">
      <c r="A82" s="166"/>
      <c r="B82" s="49">
        <f aca="true" t="shared" si="69" ref="B82:P82">B5+B29+B55</f>
        <v>352</v>
      </c>
      <c r="C82" s="50">
        <f t="shared" si="69"/>
        <v>313</v>
      </c>
      <c r="D82" s="50">
        <f t="shared" si="69"/>
        <v>39</v>
      </c>
      <c r="E82" s="50">
        <f t="shared" si="69"/>
        <v>293</v>
      </c>
      <c r="F82" s="50">
        <f t="shared" si="69"/>
        <v>20</v>
      </c>
      <c r="G82" s="50">
        <f t="shared" si="69"/>
        <v>128</v>
      </c>
      <c r="H82" s="50">
        <f t="shared" si="69"/>
        <v>0</v>
      </c>
      <c r="I82" s="50">
        <f t="shared" si="69"/>
        <v>0</v>
      </c>
      <c r="J82" s="50">
        <f t="shared" si="69"/>
        <v>33</v>
      </c>
      <c r="K82" s="50">
        <f t="shared" si="69"/>
        <v>0</v>
      </c>
      <c r="L82" s="50">
        <f t="shared" si="69"/>
        <v>0</v>
      </c>
      <c r="M82" s="50">
        <f t="shared" si="69"/>
        <v>0</v>
      </c>
      <c r="N82" s="50">
        <f t="shared" si="69"/>
        <v>132</v>
      </c>
      <c r="O82" s="50">
        <f t="shared" si="69"/>
        <v>0</v>
      </c>
      <c r="P82" s="50">
        <f t="shared" si="69"/>
        <v>0</v>
      </c>
      <c r="Q82" s="50">
        <f aca="true" t="shared" si="70" ref="Q82:Y82">Q5+Q29+Q55</f>
        <v>0</v>
      </c>
      <c r="R82" s="50">
        <f t="shared" si="70"/>
        <v>0</v>
      </c>
      <c r="S82" s="50">
        <f t="shared" si="70"/>
        <v>0</v>
      </c>
      <c r="T82" s="50">
        <f t="shared" si="70"/>
        <v>0</v>
      </c>
      <c r="U82" s="50">
        <f t="shared" si="70"/>
        <v>0</v>
      </c>
      <c r="V82" s="50">
        <f t="shared" si="70"/>
        <v>0</v>
      </c>
      <c r="W82" s="50">
        <f t="shared" si="70"/>
        <v>0</v>
      </c>
      <c r="X82" s="50">
        <f t="shared" si="70"/>
        <v>0</v>
      </c>
      <c r="Y82" s="159">
        <f t="shared" si="70"/>
        <v>0</v>
      </c>
      <c r="Z82" s="1"/>
      <c r="AA82" s="1">
        <f>MAX(O82:V82)</f>
        <v>0</v>
      </c>
    </row>
    <row r="83" spans="1:30" ht="16.5" customHeight="1">
      <c r="A83" s="166"/>
      <c r="B83" s="51"/>
      <c r="C83" s="52">
        <f>C82/B82</f>
        <v>0.8892045454545454</v>
      </c>
      <c r="D83" s="52">
        <f>D82/B82</f>
        <v>0.11079545454545454</v>
      </c>
      <c r="E83" s="52">
        <f>E82/C82</f>
        <v>0.9361022364217252</v>
      </c>
      <c r="F83" s="52">
        <f>F82/C82</f>
        <v>0.06389776357827476</v>
      </c>
      <c r="G83" s="52">
        <f>G82/$E82</f>
        <v>0.43686006825938567</v>
      </c>
      <c r="H83" s="52">
        <f aca="true" t="shared" si="71" ref="H83:Y83">H82/$E82</f>
        <v>0</v>
      </c>
      <c r="I83" s="52">
        <f t="shared" si="71"/>
        <v>0</v>
      </c>
      <c r="J83" s="52">
        <f t="shared" si="71"/>
        <v>0.11262798634812286</v>
      </c>
      <c r="K83" s="52">
        <f t="shared" si="71"/>
        <v>0</v>
      </c>
      <c r="L83" s="52">
        <f t="shared" si="71"/>
        <v>0</v>
      </c>
      <c r="M83" s="52">
        <f t="shared" si="71"/>
        <v>0</v>
      </c>
      <c r="N83" s="52">
        <f t="shared" si="71"/>
        <v>0.45051194539249145</v>
      </c>
      <c r="O83" s="52">
        <f t="shared" si="71"/>
        <v>0</v>
      </c>
      <c r="P83" s="52">
        <f t="shared" si="71"/>
        <v>0</v>
      </c>
      <c r="Q83" s="52">
        <f t="shared" si="71"/>
        <v>0</v>
      </c>
      <c r="R83" s="52">
        <f t="shared" si="71"/>
        <v>0</v>
      </c>
      <c r="S83" s="52">
        <f t="shared" si="71"/>
        <v>0</v>
      </c>
      <c r="T83" s="52">
        <f t="shared" si="71"/>
        <v>0</v>
      </c>
      <c r="U83" s="52">
        <f t="shared" si="71"/>
        <v>0</v>
      </c>
      <c r="V83" s="52">
        <f t="shared" si="71"/>
        <v>0</v>
      </c>
      <c r="W83" s="52">
        <f t="shared" si="71"/>
        <v>0</v>
      </c>
      <c r="X83" s="52">
        <f t="shared" si="71"/>
        <v>0</v>
      </c>
      <c r="Y83" s="160">
        <f t="shared" si="71"/>
        <v>0</v>
      </c>
      <c r="Z83" s="142"/>
      <c r="AC83" s="9">
        <f>SUM(G83:Y83)</f>
        <v>1</v>
      </c>
      <c r="AD83" s="9">
        <f>SUM(G83:Y83)</f>
        <v>1</v>
      </c>
    </row>
    <row r="84" spans="1:30" ht="21.75" customHeight="1">
      <c r="A84" s="166"/>
      <c r="B84" s="53" t="s">
        <v>13</v>
      </c>
      <c r="C84" s="54"/>
      <c r="D84" s="55"/>
      <c r="E84" s="55"/>
      <c r="F84" s="55"/>
      <c r="G84" s="56">
        <f aca="true" t="shared" si="72" ref="G84:P84">G27+G53+G79</f>
        <v>6</v>
      </c>
      <c r="H84" s="56">
        <f t="shared" si="72"/>
        <v>0</v>
      </c>
      <c r="I84" s="56">
        <f t="shared" si="72"/>
        <v>0</v>
      </c>
      <c r="J84" s="56">
        <f t="shared" si="72"/>
        <v>1</v>
      </c>
      <c r="K84" s="56">
        <f t="shared" si="72"/>
        <v>0</v>
      </c>
      <c r="L84" s="56">
        <f t="shared" si="72"/>
        <v>0</v>
      </c>
      <c r="M84" s="56">
        <f t="shared" si="72"/>
        <v>0</v>
      </c>
      <c r="N84" s="56">
        <f t="shared" si="72"/>
        <v>6</v>
      </c>
      <c r="O84" s="56">
        <f t="shared" si="72"/>
        <v>0</v>
      </c>
      <c r="P84" s="56">
        <f t="shared" si="72"/>
        <v>0</v>
      </c>
      <c r="Q84" s="56">
        <f aca="true" t="shared" si="73" ref="Q84:Y84">Q27+Q53+Q79</f>
        <v>0</v>
      </c>
      <c r="R84" s="56">
        <f t="shared" si="73"/>
        <v>0</v>
      </c>
      <c r="S84" s="56">
        <f t="shared" si="73"/>
        <v>0</v>
      </c>
      <c r="T84" s="56">
        <f t="shared" si="73"/>
        <v>0</v>
      </c>
      <c r="U84" s="56">
        <f t="shared" si="73"/>
        <v>0</v>
      </c>
      <c r="V84" s="56">
        <f t="shared" si="73"/>
        <v>0</v>
      </c>
      <c r="W84" s="56">
        <f t="shared" si="73"/>
        <v>0</v>
      </c>
      <c r="X84" s="56">
        <f t="shared" si="73"/>
        <v>0</v>
      </c>
      <c r="Y84" s="161">
        <f t="shared" si="73"/>
        <v>0</v>
      </c>
      <c r="Z84" s="144"/>
      <c r="AC84" s="9"/>
      <c r="AD84" s="9"/>
    </row>
    <row r="85" spans="1:25" ht="21.75" customHeight="1" thickBot="1">
      <c r="A85" s="167"/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62"/>
    </row>
    <row r="86" ht="13.5" thickTop="1"/>
    <row r="122" spans="2:28" ht="12.75">
      <c r="B122" s="3"/>
      <c r="C122" s="15"/>
      <c r="D122" s="16"/>
      <c r="E122" s="16"/>
      <c r="F122" s="16"/>
      <c r="G122" s="6"/>
      <c r="H122" s="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3"/>
      <c r="AB122" s="6"/>
    </row>
    <row r="123" spans="2:28" ht="12.75">
      <c r="B123" s="8"/>
      <c r="C123" s="15"/>
      <c r="D123" s="17"/>
      <c r="E123" s="17"/>
      <c r="F123" s="1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"/>
      <c r="AB123" s="7"/>
    </row>
    <row r="124" spans="2:28" ht="12.75">
      <c r="B124" s="3"/>
      <c r="C124" s="15"/>
      <c r="D124" s="16"/>
      <c r="E124" s="16"/>
      <c r="F124" s="1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2:28" ht="12.75">
      <c r="B125" s="8"/>
      <c r="C125" s="15"/>
      <c r="D125" s="17"/>
      <c r="E125" s="17"/>
      <c r="F125" s="1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"/>
      <c r="AB125" s="7"/>
    </row>
    <row r="126" spans="2:28" ht="12.75">
      <c r="B126" s="8"/>
      <c r="C126" s="15"/>
      <c r="D126" s="17"/>
      <c r="E126" s="17"/>
      <c r="F126" s="1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2:28" ht="12.75">
      <c r="B127" s="8"/>
      <c r="C127" s="15"/>
      <c r="D127" s="17"/>
      <c r="E127" s="17"/>
      <c r="F127" s="1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2:28" ht="12.75">
      <c r="B128" s="8"/>
      <c r="C128" s="15"/>
      <c r="D128" s="17"/>
      <c r="E128" s="17"/>
      <c r="F128" s="1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2:28" ht="12.75">
      <c r="B129" s="8"/>
      <c r="C129" s="15"/>
      <c r="D129" s="17"/>
      <c r="E129" s="17"/>
      <c r="F129" s="1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2:28" ht="12.75">
      <c r="B130" s="8"/>
      <c r="C130" s="15"/>
      <c r="D130" s="17"/>
      <c r="E130" s="17"/>
      <c r="F130" s="1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2:28" ht="12.75">
      <c r="B131" s="8"/>
      <c r="C131" s="15"/>
      <c r="D131" s="17"/>
      <c r="E131" s="17"/>
      <c r="F131" s="1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2:28" ht="12.75">
      <c r="B132" s="8"/>
      <c r="C132" s="15"/>
      <c r="D132" s="17"/>
      <c r="E132" s="17"/>
      <c r="F132" s="1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2:28" ht="12.75">
      <c r="B133" s="8"/>
      <c r="C133" s="15"/>
      <c r="D133" s="17"/>
      <c r="E133" s="17"/>
      <c r="F133" s="1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2:28" ht="12.75">
      <c r="B134" s="8"/>
      <c r="C134" s="15"/>
      <c r="D134" s="17"/>
      <c r="E134" s="17"/>
      <c r="F134" s="1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2:28" ht="12.75">
      <c r="B135" s="8"/>
      <c r="C135" s="15"/>
      <c r="D135" s="17"/>
      <c r="E135" s="17"/>
      <c r="F135" s="1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2:28" ht="12.75">
      <c r="B136" s="8"/>
      <c r="C136" s="15"/>
      <c r="D136" s="17"/>
      <c r="E136" s="17"/>
      <c r="F136" s="1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2:28" ht="12.75">
      <c r="B137" s="4"/>
      <c r="C137" s="18"/>
      <c r="D137" s="19"/>
      <c r="E137" s="19"/>
      <c r="F137" s="19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2:28" ht="12.75">
      <c r="B138" s="4"/>
      <c r="C138" s="18"/>
      <c r="D138" s="19"/>
      <c r="E138" s="19"/>
      <c r="F138" s="19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3:27" ht="12.75">
      <c r="C139" s="20"/>
      <c r="D139" s="21"/>
      <c r="E139" s="21"/>
      <c r="F139" s="2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</sheetData>
  <sheetProtection password="E9DE" sheet="1" selectLockedCells="1" selectUnlockedCells="1"/>
  <mergeCells count="2">
    <mergeCell ref="A81:A85"/>
    <mergeCell ref="A2:Y2"/>
  </mergeCells>
  <printOptions/>
  <pageMargins left="0.54" right="0.1968503937007874" top="0.5" bottom="0.13" header="0.21" footer="0.13"/>
  <pageSetup orientation="landscape" paperSize="9" scale="60" r:id="rId1"/>
  <headerFooter alignWithMargins="0">
    <oddHeader>&amp;C&amp;"Arial,Gras italique"&amp;12Election des représentants du personnel</oddHead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44.00390625" style="0" customWidth="1"/>
    <col min="7" max="7" width="14.7109375" style="0" customWidth="1"/>
    <col min="18" max="18" width="15.8515625" style="0" hidden="1" customWidth="1"/>
  </cols>
  <sheetData>
    <row r="1" spans="1:19" s="2" customFormat="1" ht="37.5" customHeight="1" thickTop="1">
      <c r="A1" s="173" t="s">
        <v>521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/>
      <c r="R1" s="10"/>
      <c r="S1" s="22"/>
    </row>
    <row r="2" spans="1:19" s="62" customFormat="1" ht="51" customHeight="1">
      <c r="A2" s="76" t="str">
        <f>'Saisie Nationale'!A2</f>
        <v>Utilise la liste déroulante      (zoomer pour agrandir)        Enregistrer le fichier comme après les 2 points</v>
      </c>
      <c r="B2" s="77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tr">
        <f>'Saisie Nationale'!G3</f>
        <v>CGT Finances Publiques</v>
      </c>
      <c r="H2" s="77" t="str">
        <f>'Saisie Nationale'!H3</f>
        <v>FO DGFIP</v>
      </c>
      <c r="I2" s="77" t="str">
        <f>'Saisie Nationale'!I3</f>
        <v>FSU Finances</v>
      </c>
      <c r="J2" s="77" t="str">
        <f>'Saisie Nationale'!J3</f>
        <v>CFDT Finances Publiques</v>
      </c>
      <c r="K2" s="77" t="str">
        <f>'Saisie Nationale'!K3</f>
        <v>CGC DGFIP</v>
      </c>
      <c r="L2" s="77" t="str">
        <f>'Saisie Nationale'!L3</f>
        <v>CGC/UNSA/CFTC</v>
      </c>
      <c r="M2" s="77" t="str">
        <f>'Saisie Nationale'!M3</f>
        <v>UNSA/CFTC</v>
      </c>
      <c r="N2" s="77" t="str">
        <f>'Saisie Nationale'!N3</f>
        <v>FGAF SNAFIP</v>
      </c>
      <c r="O2" s="77" t="str">
        <f>'Saisie Nationale'!O3</f>
        <v>Solidaires Finances Publiques</v>
      </c>
      <c r="P2" s="77" t="str">
        <f>'Saisie Nationale'!P3</f>
        <v>SCSFIP</v>
      </c>
      <c r="Q2" s="78" t="str">
        <f>'Saisie Nationale'!Q3</f>
        <v>SNCD FIP</v>
      </c>
      <c r="S2" s="63"/>
    </row>
    <row r="3" spans="1:19" s="2" customFormat="1" ht="30" customHeight="1">
      <c r="A3" s="171" t="str">
        <f>+'Saisie Nationale'!A4</f>
        <v>N° 1 AGFIP/AFIP</v>
      </c>
      <c r="B3" s="60">
        <f>'Saisie Nationale'!B4</f>
        <v>0</v>
      </c>
      <c r="C3" s="60">
        <f>'Saisie Nationale'!C4</f>
        <v>0</v>
      </c>
      <c r="D3" s="60">
        <f>'Saisie Nationale'!D4</f>
        <v>0</v>
      </c>
      <c r="E3" s="60">
        <f>'Saisie Nationale'!E4</f>
        <v>0</v>
      </c>
      <c r="F3" s="60">
        <f>'Saisie Nationale'!F4</f>
        <v>0</v>
      </c>
      <c r="G3" s="60">
        <f>'Saisie Nationale'!G4</f>
        <v>0</v>
      </c>
      <c r="H3" s="60">
        <f>'Saisie Nationale'!H4</f>
        <v>0</v>
      </c>
      <c r="I3" s="60">
        <f>'Saisie Nationale'!I4</f>
        <v>0</v>
      </c>
      <c r="J3" s="60">
        <f>'Saisie Nationale'!J4</f>
        <v>0</v>
      </c>
      <c r="K3" s="60">
        <f>'Saisie Nationale'!K4</f>
        <v>0</v>
      </c>
      <c r="L3" s="60">
        <f>'Saisie Nationale'!L4</f>
        <v>0</v>
      </c>
      <c r="M3" s="60">
        <f>'Saisie Nationale'!M4</f>
        <v>0</v>
      </c>
      <c r="N3" s="60">
        <f>'Saisie Nationale'!N4</f>
        <v>0</v>
      </c>
      <c r="O3" s="60">
        <f>'Saisie Nationale'!O4</f>
        <v>0</v>
      </c>
      <c r="P3" s="60">
        <f>'Saisie Nationale'!P4</f>
        <v>0</v>
      </c>
      <c r="Q3" s="61">
        <f>'Saisie Nationale'!Q4</f>
        <v>0</v>
      </c>
      <c r="R3" s="2">
        <f aca="true" t="shared" si="0" ref="R3:R16">SUM(G3:Q3)</f>
        <v>0</v>
      </c>
      <c r="S3" s="1"/>
    </row>
    <row r="4" spans="1:19" s="2" customFormat="1" ht="12.75">
      <c r="A4" s="172"/>
      <c r="B4" s="60"/>
      <c r="C4" s="66" t="e">
        <f>C3/B3</f>
        <v>#DIV/0!</v>
      </c>
      <c r="D4" s="66" t="e">
        <f>D3/B3</f>
        <v>#DIV/0!</v>
      </c>
      <c r="E4" s="66" t="e">
        <f>E3/C3</f>
        <v>#DIV/0!</v>
      </c>
      <c r="F4" s="66" t="e">
        <f>F3/C3</f>
        <v>#DIV/0!</v>
      </c>
      <c r="G4" s="66" t="e">
        <f>G3/E3</f>
        <v>#DIV/0!</v>
      </c>
      <c r="H4" s="66" t="e">
        <f>H3/E3</f>
        <v>#DIV/0!</v>
      </c>
      <c r="I4" s="66" t="e">
        <f>I3/E3</f>
        <v>#DIV/0!</v>
      </c>
      <c r="J4" s="66" t="e">
        <f>J3/E3</f>
        <v>#DIV/0!</v>
      </c>
      <c r="K4" s="66" t="e">
        <f>K3/E3</f>
        <v>#DIV/0!</v>
      </c>
      <c r="L4" s="66" t="e">
        <f>L3/E3</f>
        <v>#DIV/0!</v>
      </c>
      <c r="M4" s="66" t="e">
        <f>M3/E3</f>
        <v>#DIV/0!</v>
      </c>
      <c r="N4" s="66" t="e">
        <f>N3/E3</f>
        <v>#DIV/0!</v>
      </c>
      <c r="O4" s="66" t="e">
        <f>O3/E3</f>
        <v>#DIV/0!</v>
      </c>
      <c r="P4" s="66" t="e">
        <f>P3/E3</f>
        <v>#DIV/0!</v>
      </c>
      <c r="Q4" s="67" t="e">
        <f>Q3/E3</f>
        <v>#DIV/0!</v>
      </c>
      <c r="R4" s="75" t="e">
        <f t="shared" si="0"/>
        <v>#DIV/0!</v>
      </c>
      <c r="S4" s="1"/>
    </row>
    <row r="5" spans="1:19" s="2" customFormat="1" ht="30" customHeight="1">
      <c r="A5" s="171" t="str">
        <f>'Saisie Nationale'!A5</f>
        <v>N° 2  AFIPA/IP</v>
      </c>
      <c r="B5" s="60">
        <f>'Saisie Nationale'!B5</f>
        <v>33</v>
      </c>
      <c r="C5" s="60">
        <f>'Saisie Nationale'!C5</f>
        <v>31</v>
      </c>
      <c r="D5" s="60">
        <f>'Saisie Nationale'!D5</f>
        <v>2</v>
      </c>
      <c r="E5" s="60">
        <f>'Saisie Nationale'!E5</f>
        <v>30</v>
      </c>
      <c r="F5" s="60">
        <f>'Saisie Nationale'!F5</f>
        <v>1</v>
      </c>
      <c r="G5" s="60">
        <f>'Saisie Nationale'!G5</f>
        <v>3</v>
      </c>
      <c r="H5" s="60">
        <f>'Saisie Nationale'!H5</f>
        <v>0</v>
      </c>
      <c r="I5" s="60">
        <f>'Saisie Nationale'!I5</f>
        <v>0</v>
      </c>
      <c r="J5" s="60">
        <f>'Saisie Nationale'!J5</f>
        <v>7</v>
      </c>
      <c r="K5" s="60">
        <f>'Saisie Nationale'!K5</f>
        <v>0</v>
      </c>
      <c r="L5" s="60">
        <f>'Saisie Nationale'!L5</f>
        <v>0</v>
      </c>
      <c r="M5" s="60">
        <f>'Saisie Nationale'!M5</f>
        <v>0</v>
      </c>
      <c r="N5" s="60">
        <f>'Saisie Nationale'!N5</f>
        <v>0</v>
      </c>
      <c r="O5" s="60">
        <f>'Saisie Nationale'!O5</f>
        <v>7</v>
      </c>
      <c r="P5" s="60">
        <f>'Saisie Nationale'!P5</f>
        <v>12</v>
      </c>
      <c r="Q5" s="61">
        <f>'Saisie Nationale'!Q5</f>
        <v>1</v>
      </c>
      <c r="R5" s="2">
        <f t="shared" si="0"/>
        <v>30</v>
      </c>
      <c r="S5" s="1"/>
    </row>
    <row r="6" spans="1:19" s="2" customFormat="1" ht="12.75">
      <c r="A6" s="172"/>
      <c r="B6" s="60"/>
      <c r="C6" s="66">
        <f>C5/B5</f>
        <v>0.9393939393939394</v>
      </c>
      <c r="D6" s="66">
        <f>D5/B5</f>
        <v>0.06060606060606061</v>
      </c>
      <c r="E6" s="66">
        <f>E5/C5</f>
        <v>0.967741935483871</v>
      </c>
      <c r="F6" s="66">
        <f>F5/C5</f>
        <v>0.03225806451612903</v>
      </c>
      <c r="G6" s="66">
        <f>G5/E5</f>
        <v>0.1</v>
      </c>
      <c r="H6" s="66">
        <f>H5/E5</f>
        <v>0</v>
      </c>
      <c r="I6" s="66">
        <f>I5/E5</f>
        <v>0</v>
      </c>
      <c r="J6" s="66">
        <f>J5/E5</f>
        <v>0.23333333333333334</v>
      </c>
      <c r="K6" s="66">
        <f>K5/E5</f>
        <v>0</v>
      </c>
      <c r="L6" s="66">
        <f>L5/E5</f>
        <v>0</v>
      </c>
      <c r="M6" s="66">
        <f>M5/E5</f>
        <v>0</v>
      </c>
      <c r="N6" s="66">
        <f>N5/E5</f>
        <v>0</v>
      </c>
      <c r="O6" s="66">
        <f>O5/E5</f>
        <v>0.23333333333333334</v>
      </c>
      <c r="P6" s="66">
        <f>P5/E5</f>
        <v>0.4</v>
      </c>
      <c r="Q6" s="67">
        <f>Q5/E5</f>
        <v>0.03333333333333333</v>
      </c>
      <c r="R6" s="75">
        <f t="shared" si="0"/>
        <v>1</v>
      </c>
      <c r="S6" s="1"/>
    </row>
    <row r="7" spans="1:19" s="2" customFormat="1" ht="30" customHeight="1">
      <c r="A7" s="171" t="str">
        <f>'Saisie Nationale'!A6</f>
        <v>N° 3 Idiv</v>
      </c>
      <c r="B7" s="64">
        <f>'Saisie Nationale'!B6</f>
        <v>13</v>
      </c>
      <c r="C7" s="64">
        <f>'Saisie Nationale'!C6</f>
        <v>12</v>
      </c>
      <c r="D7" s="64">
        <f>'Saisie Nationale'!D6</f>
        <v>1</v>
      </c>
      <c r="E7" s="64">
        <f>'Saisie Nationale'!E6</f>
        <v>12</v>
      </c>
      <c r="F7" s="64">
        <f>'Saisie Nationale'!F6</f>
        <v>0</v>
      </c>
      <c r="G7" s="64">
        <f>'Saisie Nationale'!G6</f>
        <v>4</v>
      </c>
      <c r="H7" s="64">
        <f>'Saisie Nationale'!H6</f>
        <v>0</v>
      </c>
      <c r="I7" s="64">
        <f>'Saisie Nationale'!I6</f>
        <v>0</v>
      </c>
      <c r="J7" s="64">
        <f>'Saisie Nationale'!J6</f>
        <v>2</v>
      </c>
      <c r="K7" s="64">
        <f>'Saisie Nationale'!K6</f>
        <v>0</v>
      </c>
      <c r="L7" s="64">
        <f>'Saisie Nationale'!L6</f>
        <v>0</v>
      </c>
      <c r="M7" s="64">
        <f>'Saisie Nationale'!M6</f>
        <v>0</v>
      </c>
      <c r="N7" s="64">
        <f>'Saisie Nationale'!N6</f>
        <v>0</v>
      </c>
      <c r="O7" s="64">
        <f>'Saisie Nationale'!O6</f>
        <v>6</v>
      </c>
      <c r="P7" s="64">
        <f>'Saisie Nationale'!P6</f>
        <v>0</v>
      </c>
      <c r="Q7" s="65">
        <f>'Saisie Nationale'!Q6</f>
        <v>0</v>
      </c>
      <c r="R7" s="2">
        <f t="shared" si="0"/>
        <v>12</v>
      </c>
      <c r="S7" s="1"/>
    </row>
    <row r="8" spans="1:19" s="2" customFormat="1" ht="12.75">
      <c r="A8" s="172"/>
      <c r="B8" s="60"/>
      <c r="C8" s="66">
        <f>C7/B7</f>
        <v>0.9230769230769231</v>
      </c>
      <c r="D8" s="66">
        <f>D7/B7</f>
        <v>0.07692307692307693</v>
      </c>
      <c r="E8" s="66">
        <f>E7/C7</f>
        <v>1</v>
      </c>
      <c r="F8" s="66">
        <f>F7/C7</f>
        <v>0</v>
      </c>
      <c r="G8" s="66">
        <f>G7/E7</f>
        <v>0.3333333333333333</v>
      </c>
      <c r="H8" s="66">
        <f>H7/E7</f>
        <v>0</v>
      </c>
      <c r="I8" s="66">
        <f>I7/E7</f>
        <v>0</v>
      </c>
      <c r="J8" s="66">
        <f>J7/E7</f>
        <v>0.16666666666666666</v>
      </c>
      <c r="K8" s="66">
        <f>K7/E7</f>
        <v>0</v>
      </c>
      <c r="L8" s="66">
        <f>L7/E7</f>
        <v>0</v>
      </c>
      <c r="M8" s="66">
        <f>M7/E7</f>
        <v>0</v>
      </c>
      <c r="N8" s="66">
        <f>N7/E7</f>
        <v>0</v>
      </c>
      <c r="O8" s="66">
        <f>O7/E7</f>
        <v>0.5</v>
      </c>
      <c r="P8" s="66">
        <f>P7/E7</f>
        <v>0</v>
      </c>
      <c r="Q8" s="67">
        <f>Q7/E7</f>
        <v>0</v>
      </c>
      <c r="R8" s="75">
        <f t="shared" si="0"/>
        <v>1</v>
      </c>
      <c r="S8" s="1"/>
    </row>
    <row r="9" spans="1:19" s="2" customFormat="1" ht="30" customHeight="1">
      <c r="A9" s="171" t="str">
        <f>'Saisie Nationale'!A7</f>
        <v>N° 4 Inspecteurs</v>
      </c>
      <c r="B9" s="64">
        <f>'Saisie Nationale'!B7</f>
        <v>209</v>
      </c>
      <c r="C9" s="64">
        <f>'Saisie Nationale'!C7</f>
        <v>183</v>
      </c>
      <c r="D9" s="64">
        <f>'Saisie Nationale'!D7</f>
        <v>26</v>
      </c>
      <c r="E9" s="64">
        <f>'Saisie Nationale'!E7</f>
        <v>182</v>
      </c>
      <c r="F9" s="64">
        <f>'Saisie Nationale'!F7</f>
        <v>1</v>
      </c>
      <c r="G9" s="64">
        <f>'Saisie Nationale'!G7</f>
        <v>61</v>
      </c>
      <c r="H9" s="64">
        <f>'Saisie Nationale'!H7</f>
        <v>3</v>
      </c>
      <c r="I9" s="64">
        <f>'Saisie Nationale'!I7</f>
        <v>2</v>
      </c>
      <c r="J9" s="64">
        <f>'Saisie Nationale'!J7</f>
        <v>31</v>
      </c>
      <c r="K9" s="64">
        <f>'Saisie Nationale'!K7</f>
        <v>0</v>
      </c>
      <c r="L9" s="64">
        <f>'Saisie Nationale'!L7</f>
        <v>5</v>
      </c>
      <c r="M9" s="64">
        <f>'Saisie Nationale'!M7</f>
        <v>0</v>
      </c>
      <c r="N9" s="64">
        <f>'Saisie Nationale'!N7</f>
        <v>2</v>
      </c>
      <c r="O9" s="64">
        <f>'Saisie Nationale'!O7</f>
        <v>76</v>
      </c>
      <c r="P9" s="64">
        <f>'Saisie Nationale'!P7</f>
        <v>0</v>
      </c>
      <c r="Q9" s="65">
        <f>'Saisie Nationale'!Q7</f>
        <v>0</v>
      </c>
      <c r="R9" s="2">
        <f t="shared" si="0"/>
        <v>180</v>
      </c>
      <c r="S9" s="1"/>
    </row>
    <row r="10" spans="1:19" s="2" customFormat="1" ht="12.75">
      <c r="A10" s="172"/>
      <c r="B10" s="60"/>
      <c r="C10" s="66">
        <f>C9/B9</f>
        <v>0.8755980861244019</v>
      </c>
      <c r="D10" s="66">
        <f>D9/B9</f>
        <v>0.12440191387559808</v>
      </c>
      <c r="E10" s="66">
        <f>E9/C9</f>
        <v>0.994535519125683</v>
      </c>
      <c r="F10" s="66">
        <f>F9/C9</f>
        <v>0.00546448087431694</v>
      </c>
      <c r="G10" s="66">
        <f>G9/E9</f>
        <v>0.33516483516483514</v>
      </c>
      <c r="H10" s="66">
        <f>H9/E9</f>
        <v>0.016483516483516484</v>
      </c>
      <c r="I10" s="66">
        <f>I9/E9</f>
        <v>0.01098901098901099</v>
      </c>
      <c r="J10" s="66">
        <f>J9/E9</f>
        <v>0.17032967032967034</v>
      </c>
      <c r="K10" s="66">
        <f>K9/E9</f>
        <v>0</v>
      </c>
      <c r="L10" s="66">
        <f>L9/E9</f>
        <v>0.027472527472527472</v>
      </c>
      <c r="M10" s="66">
        <f>M9/E9</f>
        <v>0</v>
      </c>
      <c r="N10" s="66">
        <f>N9/E9</f>
        <v>0.01098901098901099</v>
      </c>
      <c r="O10" s="66">
        <f>O9/E9</f>
        <v>0.4175824175824176</v>
      </c>
      <c r="P10" s="66">
        <f>P9/E9</f>
        <v>0</v>
      </c>
      <c r="Q10" s="67">
        <f>Q9/E9</f>
        <v>0</v>
      </c>
      <c r="R10" s="75">
        <f t="shared" si="0"/>
        <v>0.989010989010989</v>
      </c>
      <c r="S10" s="1"/>
    </row>
    <row r="11" spans="1:19" s="2" customFormat="1" ht="30" customHeight="1">
      <c r="A11" s="171" t="str">
        <f>'Saisie Nationale'!A8</f>
        <v>N°5  Géomètres </v>
      </c>
      <c r="B11" s="64">
        <f>'Saisie Nationale'!B8</f>
        <v>0</v>
      </c>
      <c r="C11" s="64">
        <f>'Saisie Nationale'!C8</f>
        <v>0</v>
      </c>
      <c r="D11" s="64">
        <f>'Saisie Nationale'!D8</f>
        <v>0</v>
      </c>
      <c r="E11" s="64">
        <f>'Saisie Nationale'!E8</f>
        <v>0</v>
      </c>
      <c r="F11" s="64">
        <f>'Saisie Nationale'!F8</f>
        <v>0</v>
      </c>
      <c r="G11" s="64">
        <f>'Saisie Nationale'!G8</f>
        <v>0</v>
      </c>
      <c r="H11" s="64">
        <f>'Saisie Nationale'!H8</f>
        <v>0</v>
      </c>
      <c r="I11" s="64">
        <f>'Saisie Nationale'!I8</f>
        <v>0</v>
      </c>
      <c r="J11" s="64">
        <f>'Saisie Nationale'!J8</f>
        <v>0</v>
      </c>
      <c r="K11" s="64">
        <f>'Saisie Nationale'!K8</f>
        <v>0</v>
      </c>
      <c r="L11" s="64">
        <f>'Saisie Nationale'!L8</f>
        <v>0</v>
      </c>
      <c r="M11" s="64">
        <f>'Saisie Nationale'!M8</f>
        <v>0</v>
      </c>
      <c r="N11" s="64">
        <f>'Saisie Nationale'!N8</f>
        <v>0</v>
      </c>
      <c r="O11" s="64">
        <f>'Saisie Nationale'!O8</f>
        <v>0</v>
      </c>
      <c r="P11" s="64">
        <f>'Saisie Nationale'!P8</f>
        <v>0</v>
      </c>
      <c r="Q11" s="65">
        <f>'Saisie Nationale'!Q8</f>
        <v>0</v>
      </c>
      <c r="R11" s="2">
        <f t="shared" si="0"/>
        <v>0</v>
      </c>
      <c r="S11" s="1"/>
    </row>
    <row r="12" spans="1:19" s="3" customFormat="1" ht="12.75">
      <c r="A12" s="172"/>
      <c r="B12" s="71"/>
      <c r="C12" s="66" t="e">
        <f>C11/B11</f>
        <v>#DIV/0!</v>
      </c>
      <c r="D12" s="66" t="e">
        <f>D11/B11</f>
        <v>#DIV/0!</v>
      </c>
      <c r="E12" s="66" t="e">
        <f>E11/C11</f>
        <v>#DIV/0!</v>
      </c>
      <c r="F12" s="66" t="e">
        <f>F11/C11</f>
        <v>#DIV/0!</v>
      </c>
      <c r="G12" s="66" t="e">
        <f>G11/E11</f>
        <v>#DIV/0!</v>
      </c>
      <c r="H12" s="66" t="e">
        <f>H11/E11</f>
        <v>#DIV/0!</v>
      </c>
      <c r="I12" s="66" t="e">
        <f>I11/E11</f>
        <v>#DIV/0!</v>
      </c>
      <c r="J12" s="66" t="e">
        <f>J11/E11</f>
        <v>#DIV/0!</v>
      </c>
      <c r="K12" s="66" t="e">
        <f>K11/E11</f>
        <v>#DIV/0!</v>
      </c>
      <c r="L12" s="66" t="e">
        <f>L11/E11</f>
        <v>#DIV/0!</v>
      </c>
      <c r="M12" s="66" t="e">
        <f>M11/E11</f>
        <v>#DIV/0!</v>
      </c>
      <c r="N12" s="66" t="e">
        <f>N11/E11</f>
        <v>#DIV/0!</v>
      </c>
      <c r="O12" s="66" t="e">
        <f>O11/E11</f>
        <v>#DIV/0!</v>
      </c>
      <c r="P12" s="66" t="e">
        <f>P11/E11</f>
        <v>#DIV/0!</v>
      </c>
      <c r="Q12" s="67" t="e">
        <f>Q11/E11</f>
        <v>#DIV/0!</v>
      </c>
      <c r="R12" s="75" t="e">
        <f t="shared" si="0"/>
        <v>#DIV/0!</v>
      </c>
      <c r="S12" s="6"/>
    </row>
    <row r="13" spans="1:19" s="3" customFormat="1" ht="30" customHeight="1">
      <c r="A13" s="171" t="str">
        <f>'Saisie Nationale'!A9</f>
        <v>N°6  Contrôleurs</v>
      </c>
      <c r="B13" s="64">
        <f>'Saisie Nationale'!B9</f>
        <v>102</v>
      </c>
      <c r="C13" s="64">
        <f>'Saisie Nationale'!C9</f>
        <v>93</v>
      </c>
      <c r="D13" s="64">
        <f>'Saisie Nationale'!D9</f>
        <v>9</v>
      </c>
      <c r="E13" s="64">
        <f>'Saisie Nationale'!E9</f>
        <v>88</v>
      </c>
      <c r="F13" s="64">
        <f>'Saisie Nationale'!F9</f>
        <v>5</v>
      </c>
      <c r="G13" s="64">
        <f>'Saisie Nationale'!G9</f>
        <v>41</v>
      </c>
      <c r="H13" s="64">
        <f>'Saisie Nationale'!H9</f>
        <v>3</v>
      </c>
      <c r="I13" s="64">
        <f>'Saisie Nationale'!I9</f>
        <v>2</v>
      </c>
      <c r="J13" s="64">
        <f>'Saisie Nationale'!J9</f>
        <v>7</v>
      </c>
      <c r="K13" s="64">
        <f>'Saisie Nationale'!K9</f>
        <v>0</v>
      </c>
      <c r="L13" s="64">
        <f>'Saisie Nationale'!L9</f>
        <v>0</v>
      </c>
      <c r="M13" s="64">
        <f>'Saisie Nationale'!M9</f>
        <v>0</v>
      </c>
      <c r="N13" s="64">
        <f>'Saisie Nationale'!N9</f>
        <v>2</v>
      </c>
      <c r="O13" s="64">
        <f>'Saisie Nationale'!O9</f>
        <v>33</v>
      </c>
      <c r="P13" s="64">
        <f>'Saisie Nationale'!P9</f>
        <v>0</v>
      </c>
      <c r="Q13" s="65">
        <f>'Saisie Nationale'!Q9</f>
        <v>0</v>
      </c>
      <c r="R13" s="2">
        <f t="shared" si="0"/>
        <v>88</v>
      </c>
      <c r="S13" s="6"/>
    </row>
    <row r="14" spans="1:19" s="2" customFormat="1" ht="12.75">
      <c r="A14" s="172"/>
      <c r="B14" s="64"/>
      <c r="C14" s="66">
        <f>C13/B13</f>
        <v>0.9117647058823529</v>
      </c>
      <c r="D14" s="66">
        <f>D13/B13</f>
        <v>0.08823529411764706</v>
      </c>
      <c r="E14" s="66">
        <f>E13/C13</f>
        <v>0.946236559139785</v>
      </c>
      <c r="F14" s="66">
        <f>F13/C13</f>
        <v>0.053763440860215055</v>
      </c>
      <c r="G14" s="66">
        <f>G13/E13</f>
        <v>0.4659090909090909</v>
      </c>
      <c r="H14" s="66">
        <f>H13/E13</f>
        <v>0.03409090909090909</v>
      </c>
      <c r="I14" s="66">
        <f>I13/E13</f>
        <v>0.022727272727272728</v>
      </c>
      <c r="J14" s="66">
        <f>J13/E13</f>
        <v>0.07954545454545454</v>
      </c>
      <c r="K14" s="66">
        <f>K13/E13</f>
        <v>0</v>
      </c>
      <c r="L14" s="66">
        <f>L13/E13</f>
        <v>0</v>
      </c>
      <c r="M14" s="66">
        <f>M13/E13</f>
        <v>0</v>
      </c>
      <c r="N14" s="66">
        <f>N13/E13</f>
        <v>0.022727272727272728</v>
      </c>
      <c r="O14" s="66">
        <f>O13/E13</f>
        <v>0.375</v>
      </c>
      <c r="P14" s="66">
        <f>P13/E13</f>
        <v>0</v>
      </c>
      <c r="Q14" s="67">
        <f>Q13/E13</f>
        <v>0</v>
      </c>
      <c r="R14" s="75">
        <f t="shared" si="0"/>
        <v>1</v>
      </c>
      <c r="S14" s="1"/>
    </row>
    <row r="15" spans="1:19" s="3" customFormat="1" ht="30" customHeight="1">
      <c r="A15" s="171" t="str">
        <f>'Saisie Nationale'!A10</f>
        <v>N° 7   Agents Administratifs</v>
      </c>
      <c r="B15" s="64">
        <f>'Saisie Nationale'!B10</f>
        <v>41</v>
      </c>
      <c r="C15" s="64">
        <f>'Saisie Nationale'!C10</f>
        <v>37</v>
      </c>
      <c r="D15" s="64">
        <f>'Saisie Nationale'!D10</f>
        <v>4</v>
      </c>
      <c r="E15" s="64">
        <f>'Saisie Nationale'!E10</f>
        <v>32</v>
      </c>
      <c r="F15" s="64">
        <f>'Saisie Nationale'!F10</f>
        <v>5</v>
      </c>
      <c r="G15" s="64">
        <f>'Saisie Nationale'!G10</f>
        <v>12</v>
      </c>
      <c r="H15" s="64">
        <f>'Saisie Nationale'!H10</f>
        <v>1</v>
      </c>
      <c r="I15" s="64">
        <f>'Saisie Nationale'!I10</f>
        <v>0</v>
      </c>
      <c r="J15" s="64">
        <f>'Saisie Nationale'!J10</f>
        <v>3</v>
      </c>
      <c r="K15" s="64">
        <f>'Saisie Nationale'!K10</f>
        <v>0</v>
      </c>
      <c r="L15" s="64">
        <f>'Saisie Nationale'!L10</f>
        <v>0</v>
      </c>
      <c r="M15" s="64">
        <f>'Saisie Nationale'!M10</f>
        <v>1</v>
      </c>
      <c r="N15" s="64">
        <f>'Saisie Nationale'!N10</f>
        <v>0</v>
      </c>
      <c r="O15" s="64">
        <f>'Saisie Nationale'!O10</f>
        <v>15</v>
      </c>
      <c r="P15" s="64">
        <f>'Saisie Nationale'!P10</f>
        <v>0</v>
      </c>
      <c r="Q15" s="65">
        <f>'Saisie Nationale'!Q10</f>
        <v>0</v>
      </c>
      <c r="R15" s="2">
        <f t="shared" si="0"/>
        <v>32</v>
      </c>
      <c r="S15" s="6"/>
    </row>
    <row r="16" spans="1:19" s="3" customFormat="1" ht="12.75">
      <c r="A16" s="172"/>
      <c r="B16" s="59"/>
      <c r="C16" s="66">
        <f>C15/B15</f>
        <v>0.9024390243902439</v>
      </c>
      <c r="D16" s="66">
        <f>D15/B15</f>
        <v>0.0975609756097561</v>
      </c>
      <c r="E16" s="66">
        <f>E15/C15</f>
        <v>0.8648648648648649</v>
      </c>
      <c r="F16" s="66">
        <f>F15/C15</f>
        <v>0.13513513513513514</v>
      </c>
      <c r="G16" s="66">
        <f>G15/E15</f>
        <v>0.375</v>
      </c>
      <c r="H16" s="66">
        <f>H15/E15</f>
        <v>0.03125</v>
      </c>
      <c r="I16" s="66">
        <f>I15/E15</f>
        <v>0</v>
      </c>
      <c r="J16" s="66">
        <f>J15/E15</f>
        <v>0.09375</v>
      </c>
      <c r="K16" s="66">
        <f>K15/E15</f>
        <v>0</v>
      </c>
      <c r="L16" s="66">
        <f>L15/E15</f>
        <v>0</v>
      </c>
      <c r="M16" s="66">
        <f>M15/E15</f>
        <v>0.03125</v>
      </c>
      <c r="N16" s="66">
        <f>N15/E15</f>
        <v>0</v>
      </c>
      <c r="O16" s="66">
        <f>O15/E15</f>
        <v>0.46875</v>
      </c>
      <c r="P16" s="66">
        <f>P15/E15</f>
        <v>0</v>
      </c>
      <c r="Q16" s="67">
        <f>Q15/E15</f>
        <v>0</v>
      </c>
      <c r="R16" s="75">
        <f t="shared" si="0"/>
        <v>1</v>
      </c>
      <c r="S16" s="6"/>
    </row>
    <row r="17" spans="1:19" s="3" customFormat="1" ht="18">
      <c r="A17" s="8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8"/>
      <c r="R17" s="2"/>
      <c r="S17" s="6"/>
    </row>
    <row r="18" spans="1:19" s="3" customFormat="1" ht="30" customHeight="1">
      <c r="A18" s="171" t="str">
        <f>'Saisie Nationale'!A11</f>
        <v>N° 8  Agents techniques</v>
      </c>
      <c r="B18" s="64">
        <f>'Saisie Nationale'!B11</f>
        <v>1</v>
      </c>
      <c r="C18" s="64">
        <f>'Saisie Nationale'!C11</f>
        <v>0</v>
      </c>
      <c r="D18" s="64">
        <f>'Saisie Nationale'!D11</f>
        <v>0</v>
      </c>
      <c r="E18" s="64">
        <f>'Saisie Nationale'!E11</f>
        <v>0</v>
      </c>
      <c r="F18" s="64">
        <f>'Saisie Nationale'!F11</f>
        <v>0</v>
      </c>
      <c r="G18" s="64">
        <f>'Saisie Nationale'!G11</f>
        <v>0</v>
      </c>
      <c r="H18" s="64">
        <f>'Saisie Nationale'!H11</f>
        <v>0</v>
      </c>
      <c r="I18" s="64">
        <f>'Saisie Nationale'!I11</f>
        <v>0</v>
      </c>
      <c r="J18" s="64">
        <f>'Saisie Nationale'!J11</f>
        <v>0</v>
      </c>
      <c r="K18" s="64">
        <f>'Saisie Nationale'!K11</f>
        <v>0</v>
      </c>
      <c r="L18" s="64">
        <f>'Saisie Nationale'!L11</f>
        <v>0</v>
      </c>
      <c r="M18" s="64">
        <f>'Saisie Nationale'!M11</f>
        <v>0</v>
      </c>
      <c r="N18" s="64">
        <f>'Saisie Nationale'!N11</f>
        <v>0</v>
      </c>
      <c r="O18" s="64">
        <f>'Saisie Nationale'!O11</f>
        <v>0</v>
      </c>
      <c r="P18" s="64">
        <f>'Saisie Nationale'!P11</f>
        <v>0</v>
      </c>
      <c r="Q18" s="65">
        <f>'Saisie Nationale'!Q11</f>
        <v>0</v>
      </c>
      <c r="R18" s="2">
        <f>SUM(G18:Q18)</f>
        <v>0</v>
      </c>
      <c r="S18" s="6"/>
    </row>
    <row r="19" spans="1:19" s="3" customFormat="1" ht="12.75">
      <c r="A19" s="172"/>
      <c r="B19" s="59"/>
      <c r="C19" s="66">
        <f>C18/B18</f>
        <v>0</v>
      </c>
      <c r="D19" s="66">
        <f>D18/B18</f>
        <v>0</v>
      </c>
      <c r="E19" s="66" t="e">
        <f>E18/C18</f>
        <v>#DIV/0!</v>
      </c>
      <c r="F19" s="66" t="e">
        <f>F18/C18</f>
        <v>#DIV/0!</v>
      </c>
      <c r="G19" s="66" t="e">
        <f>G18/E18</f>
        <v>#DIV/0!</v>
      </c>
      <c r="H19" s="66" t="e">
        <f>H18/E18</f>
        <v>#DIV/0!</v>
      </c>
      <c r="I19" s="66" t="e">
        <f>I18/E18</f>
        <v>#DIV/0!</v>
      </c>
      <c r="J19" s="66" t="e">
        <f>J18/E18</f>
        <v>#DIV/0!</v>
      </c>
      <c r="K19" s="66" t="e">
        <f>K18/E18</f>
        <v>#DIV/0!</v>
      </c>
      <c r="L19" s="66" t="e">
        <f>L18/E18</f>
        <v>#DIV/0!</v>
      </c>
      <c r="M19" s="66" t="e">
        <f>M18/E18</f>
        <v>#DIV/0!</v>
      </c>
      <c r="N19" s="66" t="e">
        <f>N18/E18</f>
        <v>#DIV/0!</v>
      </c>
      <c r="O19" s="66" t="e">
        <f>O18/E18</f>
        <v>#DIV/0!</v>
      </c>
      <c r="P19" s="66" t="e">
        <f>P18/E18</f>
        <v>#DIV/0!</v>
      </c>
      <c r="Q19" s="67" t="e">
        <f>Q18/E18</f>
        <v>#DIV/0!</v>
      </c>
      <c r="R19" s="75" t="e">
        <f>SUM(G19:Q19)</f>
        <v>#DIV/0!</v>
      </c>
      <c r="S19" s="6"/>
    </row>
    <row r="20" spans="1:19" s="3" customFormat="1" ht="18">
      <c r="A20" s="8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8"/>
      <c r="R20" s="2"/>
      <c r="S20" s="6"/>
    </row>
    <row r="21" spans="1:19" s="3" customFormat="1" ht="30" customHeight="1" hidden="1">
      <c r="A21" s="171" t="e">
        <f>'Saisie Nationale'!#REF!</f>
        <v>#REF!</v>
      </c>
      <c r="B21" s="64" t="e">
        <f>'Saisie Nationale'!#REF!</f>
        <v>#REF!</v>
      </c>
      <c r="C21" s="64" t="e">
        <f>'Saisie Nationale'!#REF!</f>
        <v>#REF!</v>
      </c>
      <c r="D21" s="64" t="e">
        <f>'Saisie Nationale'!#REF!</f>
        <v>#REF!</v>
      </c>
      <c r="E21" s="64" t="e">
        <f>'Saisie Nationale'!#REF!</f>
        <v>#REF!</v>
      </c>
      <c r="F21" s="64" t="e">
        <f>'Saisie Nationale'!#REF!</f>
        <v>#REF!</v>
      </c>
      <c r="G21" s="64" t="e">
        <f>'Saisie Nationale'!#REF!</f>
        <v>#REF!</v>
      </c>
      <c r="H21" s="64" t="e">
        <f>'Saisie Nationale'!#REF!</f>
        <v>#REF!</v>
      </c>
      <c r="I21" s="64" t="e">
        <f>'Saisie Nationale'!#REF!</f>
        <v>#REF!</v>
      </c>
      <c r="J21" s="64" t="e">
        <f>'Saisie Nationale'!#REF!</f>
        <v>#REF!</v>
      </c>
      <c r="K21" s="64" t="e">
        <f>'Saisie Nationale'!#REF!</f>
        <v>#REF!</v>
      </c>
      <c r="L21" s="64" t="e">
        <f>'Saisie Nationale'!#REF!</f>
        <v>#REF!</v>
      </c>
      <c r="M21" s="64" t="e">
        <f>'Saisie Nationale'!#REF!</f>
        <v>#REF!</v>
      </c>
      <c r="N21" s="64" t="e">
        <f>'Saisie Nationale'!#REF!</f>
        <v>#REF!</v>
      </c>
      <c r="O21" s="64" t="e">
        <f>'Saisie Nationale'!#REF!</f>
        <v>#REF!</v>
      </c>
      <c r="P21" s="64" t="e">
        <f>'Saisie Nationale'!#REF!</f>
        <v>#REF!</v>
      </c>
      <c r="Q21" s="65" t="e">
        <f>'Saisie Nationale'!#REF!</f>
        <v>#REF!</v>
      </c>
      <c r="R21" s="2" t="e">
        <f>SUM(G21:Q21)</f>
        <v>#REF!</v>
      </c>
      <c r="S21" s="6"/>
    </row>
    <row r="22" spans="1:19" s="3" customFormat="1" ht="12.75" hidden="1">
      <c r="A22" s="172"/>
      <c r="B22" s="59"/>
      <c r="C22" s="66" t="e">
        <f>C21/B21</f>
        <v>#REF!</v>
      </c>
      <c r="D22" s="66" t="e">
        <f>D21/B21</f>
        <v>#REF!</v>
      </c>
      <c r="E22" s="66" t="e">
        <f>E21/C21</f>
        <v>#REF!</v>
      </c>
      <c r="F22" s="66" t="e">
        <f>F21/C21</f>
        <v>#REF!</v>
      </c>
      <c r="G22" s="66" t="e">
        <f>G21/E21</f>
        <v>#REF!</v>
      </c>
      <c r="H22" s="66" t="e">
        <f>H21/E21</f>
        <v>#REF!</v>
      </c>
      <c r="I22" s="66" t="e">
        <f>I21/E21</f>
        <v>#REF!</v>
      </c>
      <c r="J22" s="66" t="e">
        <f>J21/E21</f>
        <v>#REF!</v>
      </c>
      <c r="K22" s="66" t="e">
        <f>K21/E21</f>
        <v>#REF!</v>
      </c>
      <c r="L22" s="66" t="e">
        <f>L21/E21</f>
        <v>#REF!</v>
      </c>
      <c r="M22" s="66" t="e">
        <f>M21/E21</f>
        <v>#REF!</v>
      </c>
      <c r="N22" s="66" t="e">
        <f>N21/E21</f>
        <v>#REF!</v>
      </c>
      <c r="O22" s="66" t="e">
        <f>O21/E21</f>
        <v>#REF!</v>
      </c>
      <c r="P22" s="66" t="e">
        <f>P21/E21</f>
        <v>#REF!</v>
      </c>
      <c r="Q22" s="67" t="e">
        <f>Q21/E21</f>
        <v>#REF!</v>
      </c>
      <c r="R22" s="75" t="e">
        <f>SUM(G22:Q22)</f>
        <v>#REF!</v>
      </c>
      <c r="S22" s="6"/>
    </row>
    <row r="23" spans="1:19" s="3" customFormat="1" ht="18" hidden="1">
      <c r="A23" s="8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8"/>
      <c r="R23" s="2"/>
      <c r="S23" s="6"/>
    </row>
    <row r="24" spans="1:19" s="3" customFormat="1" ht="30" customHeight="1">
      <c r="A24" s="171" t="str">
        <f>'Saisie Nationale'!A12</f>
        <v>CCP1 Contractuels (entretien, restauration, gardiennage) </v>
      </c>
      <c r="B24" s="64">
        <f>'Saisie Nationale'!B12</f>
        <v>0</v>
      </c>
      <c r="C24" s="64">
        <f>'Saisie Nationale'!C12</f>
        <v>0</v>
      </c>
      <c r="D24" s="64">
        <f>'Saisie Nationale'!D12</f>
        <v>0</v>
      </c>
      <c r="E24" s="64">
        <f>'Saisie Nationale'!E12</f>
        <v>0</v>
      </c>
      <c r="F24" s="64">
        <f>'Saisie Nationale'!F12</f>
        <v>0</v>
      </c>
      <c r="G24" s="64">
        <f>'Saisie Nationale'!G12</f>
        <v>0</v>
      </c>
      <c r="H24" s="64">
        <f>'Saisie Nationale'!H12</f>
        <v>0</v>
      </c>
      <c r="I24" s="64">
        <f>'Saisie Nationale'!I12</f>
        <v>0</v>
      </c>
      <c r="J24" s="64">
        <f>'Saisie Nationale'!J12</f>
        <v>0</v>
      </c>
      <c r="K24" s="64">
        <f>'Saisie Nationale'!K12</f>
        <v>0</v>
      </c>
      <c r="L24" s="64">
        <f>'Saisie Nationale'!L12</f>
        <v>0</v>
      </c>
      <c r="M24" s="64">
        <f>'Saisie Nationale'!M12</f>
        <v>0</v>
      </c>
      <c r="N24" s="64">
        <f>'Saisie Nationale'!N12</f>
        <v>0</v>
      </c>
      <c r="O24" s="64">
        <f>'Saisie Nationale'!O12</f>
        <v>0</v>
      </c>
      <c r="P24" s="64">
        <f>'Saisie Nationale'!P12</f>
        <v>0</v>
      </c>
      <c r="Q24" s="65">
        <f>'Saisie Nationale'!Q12</f>
        <v>0</v>
      </c>
      <c r="R24" s="2">
        <f>SUM(G24:Q24)</f>
        <v>0</v>
      </c>
      <c r="S24" s="6"/>
    </row>
    <row r="25" spans="1:19" s="3" customFormat="1" ht="12.75">
      <c r="A25" s="172"/>
      <c r="B25" s="59"/>
      <c r="C25" s="66" t="e">
        <f>C24/B24</f>
        <v>#DIV/0!</v>
      </c>
      <c r="D25" s="66" t="e">
        <f>D24/B24</f>
        <v>#DIV/0!</v>
      </c>
      <c r="E25" s="66" t="e">
        <f>E24/C24</f>
        <v>#DIV/0!</v>
      </c>
      <c r="F25" s="66" t="e">
        <f>F24/C24</f>
        <v>#DIV/0!</v>
      </c>
      <c r="G25" s="66" t="e">
        <f>G24/E24</f>
        <v>#DIV/0!</v>
      </c>
      <c r="H25" s="66" t="e">
        <f>H24/E24</f>
        <v>#DIV/0!</v>
      </c>
      <c r="I25" s="66" t="e">
        <f>I24/E24</f>
        <v>#DIV/0!</v>
      </c>
      <c r="J25" s="66" t="e">
        <f>J24/E24</f>
        <v>#DIV/0!</v>
      </c>
      <c r="K25" s="66" t="e">
        <f>K24/E24</f>
        <v>#DIV/0!</v>
      </c>
      <c r="L25" s="66" t="e">
        <f>L24/E24</f>
        <v>#DIV/0!</v>
      </c>
      <c r="M25" s="66" t="e">
        <f>M24/E24</f>
        <v>#DIV/0!</v>
      </c>
      <c r="N25" s="66" t="e">
        <f>N24/E24</f>
        <v>#DIV/0!</v>
      </c>
      <c r="O25" s="66" t="e">
        <f>O24/E24</f>
        <v>#DIV/0!</v>
      </c>
      <c r="P25" s="66" t="e">
        <f>P24/E24</f>
        <v>#DIV/0!</v>
      </c>
      <c r="Q25" s="67" t="e">
        <f>Q24/E24</f>
        <v>#DIV/0!</v>
      </c>
      <c r="R25" s="75" t="e">
        <f>SUM(G25:Q25)</f>
        <v>#DIV/0!</v>
      </c>
      <c r="S25" s="6"/>
    </row>
    <row r="26" spans="1:19" s="3" customFormat="1" ht="18">
      <c r="A26" s="8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8"/>
      <c r="R26" s="2"/>
      <c r="S26" s="6"/>
    </row>
    <row r="27" spans="1:19" s="3" customFormat="1" ht="30" customHeight="1">
      <c r="A27" s="171" t="str">
        <f>'Saisie Nationale'!A13</f>
        <v>CCP2 Contractuels (autres)</v>
      </c>
      <c r="B27" s="64">
        <f>'Saisie Nationale'!B13</f>
        <v>0</v>
      </c>
      <c r="C27" s="64">
        <f>'Saisie Nationale'!C13</f>
        <v>0</v>
      </c>
      <c r="D27" s="64">
        <f>'Saisie Nationale'!D13</f>
        <v>0</v>
      </c>
      <c r="E27" s="64">
        <f>'Saisie Nationale'!E13</f>
        <v>0</v>
      </c>
      <c r="F27" s="64">
        <f>'Saisie Nationale'!F13</f>
        <v>0</v>
      </c>
      <c r="G27" s="64">
        <f>'Saisie Nationale'!G13</f>
        <v>0</v>
      </c>
      <c r="H27" s="64">
        <f>'Saisie Nationale'!H13</f>
        <v>0</v>
      </c>
      <c r="I27" s="64">
        <f>'Saisie Nationale'!I13</f>
        <v>0</v>
      </c>
      <c r="J27" s="64">
        <f>'Saisie Nationale'!J13</f>
        <v>0</v>
      </c>
      <c r="K27" s="64">
        <f>'Saisie Nationale'!K13</f>
        <v>0</v>
      </c>
      <c r="L27" s="64">
        <f>'Saisie Nationale'!L13</f>
        <v>0</v>
      </c>
      <c r="M27" s="64">
        <f>'Saisie Nationale'!M13</f>
        <v>0</v>
      </c>
      <c r="N27" s="64">
        <f>'Saisie Nationale'!N13</f>
        <v>0</v>
      </c>
      <c r="O27" s="64">
        <f>'Saisie Nationale'!O13</f>
        <v>0</v>
      </c>
      <c r="P27" s="64">
        <f>'Saisie Nationale'!P13</f>
        <v>0</v>
      </c>
      <c r="Q27" s="65">
        <f>'Saisie Nationale'!Q13</f>
        <v>0</v>
      </c>
      <c r="R27" s="2">
        <f>SUM(G27:Q27)</f>
        <v>0</v>
      </c>
      <c r="S27" s="6"/>
    </row>
    <row r="28" spans="1:19" s="3" customFormat="1" ht="12.75">
      <c r="A28" s="172"/>
      <c r="B28" s="59"/>
      <c r="C28" s="66" t="e">
        <f>C27/B27</f>
        <v>#DIV/0!</v>
      </c>
      <c r="D28" s="66" t="e">
        <f>D27/B27</f>
        <v>#DIV/0!</v>
      </c>
      <c r="E28" s="66" t="e">
        <f>E27/C27</f>
        <v>#DIV/0!</v>
      </c>
      <c r="F28" s="66" t="e">
        <f>F27/C27</f>
        <v>#DIV/0!</v>
      </c>
      <c r="G28" s="66" t="e">
        <f>G27/E27</f>
        <v>#DIV/0!</v>
      </c>
      <c r="H28" s="66" t="e">
        <f>H27/E27</f>
        <v>#DIV/0!</v>
      </c>
      <c r="I28" s="66" t="e">
        <f>I27/E27</f>
        <v>#DIV/0!</v>
      </c>
      <c r="J28" s="66" t="e">
        <f>J27/E27</f>
        <v>#DIV/0!</v>
      </c>
      <c r="K28" s="66" t="e">
        <f>K27/E27</f>
        <v>#DIV/0!</v>
      </c>
      <c r="L28" s="66" t="e">
        <f>L27/E27</f>
        <v>#DIV/0!</v>
      </c>
      <c r="M28" s="66" t="e">
        <f>M27/E27</f>
        <v>#DIV/0!</v>
      </c>
      <c r="N28" s="66" t="e">
        <f>N27/E27</f>
        <v>#DIV/0!</v>
      </c>
      <c r="O28" s="66" t="e">
        <f>O27/E27</f>
        <v>#DIV/0!</v>
      </c>
      <c r="P28" s="66" t="e">
        <f>P27/E27</f>
        <v>#DIV/0!</v>
      </c>
      <c r="Q28" s="67" t="e">
        <f>Q27/E27</f>
        <v>#DIV/0!</v>
      </c>
      <c r="R28" s="75" t="e">
        <f>SUM(G28:Q28)</f>
        <v>#DIV/0!</v>
      </c>
      <c r="S28" s="6"/>
    </row>
    <row r="29" spans="1:19" s="3" customFormat="1" ht="18">
      <c r="A29" s="8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8"/>
      <c r="R29" s="2"/>
      <c r="S29" s="6"/>
    </row>
    <row r="30" spans="1:19" s="2" customFormat="1" ht="30" customHeight="1">
      <c r="A30" s="176" t="str">
        <f>'Saisie Nationale'!A15</f>
        <v>Total CAP N</v>
      </c>
      <c r="B30" s="73">
        <f>'Saisie Nationale'!B15</f>
        <v>399</v>
      </c>
      <c r="C30" s="73">
        <f>'Saisie Nationale'!C15</f>
        <v>356</v>
      </c>
      <c r="D30" s="73">
        <f>'Saisie Nationale'!D15</f>
        <v>42</v>
      </c>
      <c r="E30" s="73">
        <f>'Saisie Nationale'!E15</f>
        <v>344</v>
      </c>
      <c r="F30" s="73">
        <f>'Saisie Nationale'!F15</f>
        <v>12</v>
      </c>
      <c r="G30" s="73">
        <f>'Saisie Nationale'!G15</f>
        <v>121</v>
      </c>
      <c r="H30" s="73">
        <f>'Saisie Nationale'!H15</f>
        <v>7</v>
      </c>
      <c r="I30" s="73">
        <f>'Saisie Nationale'!I15</f>
        <v>4</v>
      </c>
      <c r="J30" s="73">
        <f>'Saisie Nationale'!J15</f>
        <v>50</v>
      </c>
      <c r="K30" s="73">
        <f>'Saisie Nationale'!K15</f>
        <v>0</v>
      </c>
      <c r="L30" s="73">
        <f>'Saisie Nationale'!L15</f>
        <v>5</v>
      </c>
      <c r="M30" s="73">
        <f>'Saisie Nationale'!M15</f>
        <v>1</v>
      </c>
      <c r="N30" s="73">
        <f>'Saisie Nationale'!N15</f>
        <v>4</v>
      </c>
      <c r="O30" s="73">
        <f>'Saisie Nationale'!O15</f>
        <v>137</v>
      </c>
      <c r="P30" s="73">
        <f>'Saisie Nationale'!P15</f>
        <v>12</v>
      </c>
      <c r="Q30" s="74">
        <f>'Saisie Nationale'!Q15</f>
        <v>1</v>
      </c>
      <c r="R30" s="1">
        <f>SUM(G30:Q30)</f>
        <v>342</v>
      </c>
      <c r="S30" s="1"/>
    </row>
    <row r="31" spans="1:19" s="3" customFormat="1" ht="13.5" thickBot="1">
      <c r="A31" s="177"/>
      <c r="B31" s="86"/>
      <c r="C31" s="86">
        <f>C30/B30</f>
        <v>0.8922305764411027</v>
      </c>
      <c r="D31" s="86">
        <f>D30/B30</f>
        <v>0.10526315789473684</v>
      </c>
      <c r="E31" s="86">
        <f>E30/C30</f>
        <v>0.9662921348314607</v>
      </c>
      <c r="F31" s="86">
        <f>F30/C30</f>
        <v>0.033707865168539325</v>
      </c>
      <c r="G31" s="86">
        <f>G30/E30</f>
        <v>0.35174418604651164</v>
      </c>
      <c r="H31" s="86">
        <f>H30/E30</f>
        <v>0.020348837209302327</v>
      </c>
      <c r="I31" s="86">
        <f>I30/E30</f>
        <v>0.011627906976744186</v>
      </c>
      <c r="J31" s="86">
        <f>J30/E30</f>
        <v>0.14534883720930233</v>
      </c>
      <c r="K31" s="86">
        <f>K30/E30</f>
        <v>0</v>
      </c>
      <c r="L31" s="86">
        <f>L30/E30</f>
        <v>0.014534883720930232</v>
      </c>
      <c r="M31" s="86">
        <f>M30/E30</f>
        <v>0.0029069767441860465</v>
      </c>
      <c r="N31" s="86">
        <f>N30/E30</f>
        <v>0.011627906976744186</v>
      </c>
      <c r="O31" s="86">
        <f>O30/E30</f>
        <v>0.39825581395348836</v>
      </c>
      <c r="P31" s="86">
        <f>P30/E30</f>
        <v>0.03488372093023256</v>
      </c>
      <c r="Q31" s="87">
        <f>Q30/E30</f>
        <v>0.0029069767441860465</v>
      </c>
      <c r="R31" s="75">
        <f>SUM(G31:Q31)</f>
        <v>0.994186046511628</v>
      </c>
      <c r="S31" s="6"/>
    </row>
    <row r="32" spans="1:19" s="2" customFormat="1" ht="14.25" thickBot="1" thickTop="1">
      <c r="A32" s="72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S32" s="1"/>
    </row>
    <row r="33" ht="13.5" thickTop="1"/>
  </sheetData>
  <sheetProtection password="E9DE" sheet="1" objects="1" scenarios="1" selectLockedCells="1" selectUnlockedCells="1"/>
  <mergeCells count="13">
    <mergeCell ref="A30:A31"/>
    <mergeCell ref="A3:A4"/>
    <mergeCell ref="A7:A8"/>
    <mergeCell ref="A9:A10"/>
    <mergeCell ref="A11:A12"/>
    <mergeCell ref="A13:A14"/>
    <mergeCell ref="A24:A25"/>
    <mergeCell ref="A27:A28"/>
    <mergeCell ref="A18:A19"/>
    <mergeCell ref="A1:Q1"/>
    <mergeCell ref="A21:A22"/>
    <mergeCell ref="A5:A6"/>
    <mergeCell ref="A15:A16"/>
  </mergeCells>
  <printOptions/>
  <pageMargins left="0.7" right="0.7" top="0.75" bottom="0.75" header="0.3" footer="0.3"/>
  <pageSetup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O153"/>
  <sheetViews>
    <sheetView zoomScale="50" zoomScaleNormal="50" workbookViewId="0" topLeftCell="A1">
      <selection activeCell="D9" sqref="D9"/>
    </sheetView>
  </sheetViews>
  <sheetFormatPr defaultColWidth="12.00390625" defaultRowHeight="15" customHeight="1"/>
  <cols>
    <col min="1" max="1" width="46.140625" style="80" customWidth="1"/>
    <col min="2" max="2" width="20.00390625" style="80" bestFit="1" customWidth="1"/>
    <col min="3" max="3" width="12.57421875" style="80" bestFit="1" customWidth="1"/>
    <col min="4" max="4" width="18.8515625" style="80" bestFit="1" customWidth="1"/>
    <col min="5" max="5" width="14.28125" style="80" bestFit="1" customWidth="1"/>
    <col min="6" max="6" width="19.00390625" style="80" bestFit="1" customWidth="1"/>
    <col min="7" max="7" width="14.8515625" style="80" bestFit="1" customWidth="1"/>
    <col min="8" max="8" width="15.140625" style="80" bestFit="1" customWidth="1"/>
    <col min="9" max="9" width="12.7109375" style="80" bestFit="1" customWidth="1"/>
    <col min="10" max="10" width="14.8515625" style="80" bestFit="1" customWidth="1"/>
    <col min="11" max="11" width="10.00390625" style="80" bestFit="1" customWidth="1"/>
    <col min="12" max="12" width="11.57421875" style="80" customWidth="1"/>
    <col min="13" max="13" width="13.8515625" style="80" customWidth="1"/>
    <col min="14" max="14" width="14.8515625" style="80" customWidth="1"/>
    <col min="15" max="15" width="14.8515625" style="80" bestFit="1" customWidth="1"/>
    <col min="16" max="16" width="16.28125" style="80" bestFit="1" customWidth="1"/>
    <col min="17" max="17" width="16.28125" style="80" customWidth="1"/>
    <col min="18" max="18" width="14.8515625" style="80" bestFit="1" customWidth="1"/>
    <col min="19" max="19" width="17.421875" style="80" customWidth="1"/>
    <col min="20" max="21" width="15.57421875" style="80" customWidth="1"/>
    <col min="22" max="22" width="14.8515625" style="80" customWidth="1"/>
    <col min="23" max="23" width="12.57421875" style="80" bestFit="1" customWidth="1"/>
    <col min="24" max="24" width="10.8515625" style="80" customWidth="1"/>
    <col min="25" max="25" width="16.28125" style="80" bestFit="1" customWidth="1"/>
    <col min="26" max="26" width="13.7109375" style="80" customWidth="1"/>
    <col min="27" max="27" width="10.28125" style="80" bestFit="1" customWidth="1"/>
    <col min="28" max="29" width="12.00390625" style="80" customWidth="1"/>
    <col min="30" max="30" width="12.00390625" style="81" customWidth="1"/>
    <col min="31" max="38" width="12.00390625" style="80" customWidth="1"/>
    <col min="39" max="39" width="47.8515625" style="80" bestFit="1" customWidth="1"/>
    <col min="40" max="40" width="12.00390625" style="80" customWidth="1"/>
    <col min="41" max="41" width="128.140625" style="80" bestFit="1" customWidth="1"/>
    <col min="42" max="16384" width="12.00390625" style="80" customWidth="1"/>
  </cols>
  <sheetData>
    <row r="1" spans="1:16" ht="36.75" customHeight="1" thickBot="1">
      <c r="A1" s="178" t="s">
        <v>482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25" ht="54" customHeight="1" thickTop="1">
      <c r="A2" s="89"/>
      <c r="B2" s="90" t="s">
        <v>34</v>
      </c>
      <c r="C2" s="90" t="s">
        <v>35</v>
      </c>
      <c r="D2" s="90"/>
      <c r="E2" s="90" t="s">
        <v>36</v>
      </c>
      <c r="F2" s="90"/>
      <c r="G2" s="90" t="s">
        <v>37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2"/>
    </row>
    <row r="3" spans="1:30" s="124" customFormat="1" ht="82.5" customHeight="1">
      <c r="A3" s="117" t="s">
        <v>480</v>
      </c>
      <c r="B3" s="118"/>
      <c r="C3" s="119">
        <v>4</v>
      </c>
      <c r="D3" s="120"/>
      <c r="E3" s="119">
        <v>5</v>
      </c>
      <c r="F3" s="120"/>
      <c r="G3" s="119">
        <v>4</v>
      </c>
      <c r="H3" s="120"/>
      <c r="I3" s="120"/>
      <c r="J3" s="121"/>
      <c r="K3" s="121"/>
      <c r="L3" s="121"/>
      <c r="M3" s="121"/>
      <c r="N3" s="121"/>
      <c r="O3" s="121"/>
      <c r="P3" s="121"/>
      <c r="Q3" s="120"/>
      <c r="R3" s="121"/>
      <c r="S3" s="121"/>
      <c r="T3" s="121"/>
      <c r="U3" s="121"/>
      <c r="V3" s="121"/>
      <c r="W3" s="121"/>
      <c r="X3" s="121"/>
      <c r="Y3" s="122"/>
      <c r="Z3" s="123"/>
      <c r="AA3" s="123"/>
      <c r="AD3" s="125"/>
    </row>
    <row r="4" spans="1:27" ht="26.25" customHeight="1">
      <c r="A4" s="138" t="s">
        <v>479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79"/>
      <c r="AA4" s="79"/>
    </row>
    <row r="5" spans="1:27" ht="13.5" customHeight="1" thickBot="1">
      <c r="A5" s="95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79"/>
      <c r="AA5" s="79"/>
    </row>
    <row r="6" spans="1:27" ht="113.25" customHeight="1" thickBot="1">
      <c r="A6" s="104" t="s">
        <v>7</v>
      </c>
      <c r="B6" s="105" t="s">
        <v>0</v>
      </c>
      <c r="C6" s="105" t="s">
        <v>1</v>
      </c>
      <c r="D6" s="105" t="s">
        <v>2</v>
      </c>
      <c r="E6" s="105" t="s">
        <v>3</v>
      </c>
      <c r="F6" s="105" t="s">
        <v>4</v>
      </c>
      <c r="G6" s="106" t="s">
        <v>32</v>
      </c>
      <c r="H6" s="106" t="s">
        <v>492</v>
      </c>
      <c r="I6" s="106" t="s">
        <v>493</v>
      </c>
      <c r="J6" s="106" t="s">
        <v>31</v>
      </c>
      <c r="K6" s="106" t="s">
        <v>494</v>
      </c>
      <c r="L6" s="106" t="s">
        <v>496</v>
      </c>
      <c r="M6" s="106" t="s">
        <v>519</v>
      </c>
      <c r="N6" s="106" t="s">
        <v>495</v>
      </c>
      <c r="O6" s="106" t="s">
        <v>500</v>
      </c>
      <c r="P6" s="106" t="s">
        <v>499</v>
      </c>
      <c r="Q6" s="106" t="s">
        <v>501</v>
      </c>
      <c r="R6" s="106" t="s">
        <v>497</v>
      </c>
      <c r="S6" s="106" t="s">
        <v>502</v>
      </c>
      <c r="T6" s="106" t="s">
        <v>498</v>
      </c>
      <c r="U6" s="106" t="s">
        <v>503</v>
      </c>
      <c r="V6" s="106" t="s">
        <v>504</v>
      </c>
      <c r="W6" s="106" t="s">
        <v>505</v>
      </c>
      <c r="X6" s="106" t="s">
        <v>506</v>
      </c>
      <c r="Y6" s="107" t="s">
        <v>507</v>
      </c>
      <c r="Z6" s="82"/>
      <c r="AA6" s="79"/>
    </row>
    <row r="7" spans="1:27" ht="30" customHeight="1">
      <c r="A7" s="95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  <c r="Z7" s="79"/>
      <c r="AA7" s="79"/>
    </row>
    <row r="8" spans="1:27" ht="30" customHeight="1">
      <c r="A8" s="95" t="s">
        <v>18</v>
      </c>
      <c r="B8" s="101">
        <v>209</v>
      </c>
      <c r="C8" s="101">
        <v>183</v>
      </c>
      <c r="D8" s="101">
        <v>26</v>
      </c>
      <c r="E8" s="102">
        <v>175</v>
      </c>
      <c r="F8" s="101">
        <v>8</v>
      </c>
      <c r="G8" s="101">
        <v>65</v>
      </c>
      <c r="H8" s="101">
        <v>0</v>
      </c>
      <c r="I8" s="101">
        <v>0</v>
      </c>
      <c r="J8" s="101">
        <v>33</v>
      </c>
      <c r="K8" s="101">
        <v>0</v>
      </c>
      <c r="L8" s="101">
        <v>0</v>
      </c>
      <c r="M8" s="101">
        <v>0</v>
      </c>
      <c r="N8" s="101">
        <v>77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3">
        <v>0</v>
      </c>
      <c r="Z8" s="83"/>
      <c r="AA8" s="83">
        <f>SUM(G8:Y8)</f>
        <v>175</v>
      </c>
    </row>
    <row r="9" spans="1:27" s="84" customFormat="1" ht="30" customHeight="1">
      <c r="A9" s="95" t="s">
        <v>19</v>
      </c>
      <c r="B9" s="101">
        <v>102</v>
      </c>
      <c r="C9" s="101">
        <v>93</v>
      </c>
      <c r="D9" s="101">
        <v>9</v>
      </c>
      <c r="E9" s="101">
        <v>87</v>
      </c>
      <c r="F9" s="101">
        <v>6</v>
      </c>
      <c r="G9" s="101">
        <v>47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40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3">
        <v>0</v>
      </c>
      <c r="Z9" s="83"/>
      <c r="AA9" s="83">
        <f>SUM(G9:Y9)</f>
        <v>87</v>
      </c>
    </row>
    <row r="10" spans="1:27" ht="30" customHeight="1">
      <c r="A10" s="95" t="s">
        <v>20</v>
      </c>
      <c r="B10" s="101">
        <v>41</v>
      </c>
      <c r="C10" s="101">
        <v>37</v>
      </c>
      <c r="D10" s="101">
        <v>4</v>
      </c>
      <c r="E10" s="101">
        <v>31</v>
      </c>
      <c r="F10" s="101">
        <v>6</v>
      </c>
      <c r="G10" s="101">
        <v>16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15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3">
        <v>0</v>
      </c>
      <c r="Z10" s="83"/>
      <c r="AA10" s="83">
        <f>SUM(G10:Y10)</f>
        <v>31</v>
      </c>
    </row>
    <row r="11" spans="1:27" ht="30" customHeight="1">
      <c r="A11" s="95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  <c r="Z11" s="79"/>
      <c r="AA11" s="79"/>
    </row>
    <row r="12" spans="1:27" ht="30" customHeight="1">
      <c r="A12" s="95" t="s">
        <v>21</v>
      </c>
      <c r="B12" s="96">
        <f aca="true" t="shared" si="0" ref="B12:P12">SUM(B8:B10)</f>
        <v>352</v>
      </c>
      <c r="C12" s="96">
        <f t="shared" si="0"/>
        <v>313</v>
      </c>
      <c r="D12" s="96">
        <f t="shared" si="0"/>
        <v>39</v>
      </c>
      <c r="E12" s="96">
        <f t="shared" si="0"/>
        <v>293</v>
      </c>
      <c r="F12" s="96">
        <f t="shared" si="0"/>
        <v>20</v>
      </c>
      <c r="G12" s="96">
        <f t="shared" si="0"/>
        <v>128</v>
      </c>
      <c r="H12" s="96">
        <f t="shared" si="0"/>
        <v>0</v>
      </c>
      <c r="I12" s="96">
        <f t="shared" si="0"/>
        <v>0</v>
      </c>
      <c r="J12" s="96">
        <f t="shared" si="0"/>
        <v>33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132</v>
      </c>
      <c r="O12" s="96">
        <f t="shared" si="0"/>
        <v>0</v>
      </c>
      <c r="P12" s="96">
        <f t="shared" si="0"/>
        <v>0</v>
      </c>
      <c r="Q12" s="96">
        <f aca="true" t="shared" si="1" ref="Q12:Y12">SUM(Q8:Q10)</f>
        <v>0</v>
      </c>
      <c r="R12" s="96">
        <f t="shared" si="1"/>
        <v>0</v>
      </c>
      <c r="S12" s="96">
        <f t="shared" si="1"/>
        <v>0</v>
      </c>
      <c r="T12" s="96">
        <f t="shared" si="1"/>
        <v>0</v>
      </c>
      <c r="U12" s="96">
        <f t="shared" si="1"/>
        <v>0</v>
      </c>
      <c r="V12" s="96">
        <f t="shared" si="1"/>
        <v>0</v>
      </c>
      <c r="W12" s="96">
        <f t="shared" si="1"/>
        <v>0</v>
      </c>
      <c r="X12" s="96">
        <f t="shared" si="1"/>
        <v>0</v>
      </c>
      <c r="Y12" s="97">
        <f t="shared" si="1"/>
        <v>0</v>
      </c>
      <c r="Z12" s="83"/>
      <c r="AA12" s="83">
        <f>SUM(G12:Y12)</f>
        <v>293</v>
      </c>
    </row>
    <row r="13" spans="1:27" ht="15" customHeight="1" thickBo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  <c r="Z13" s="83"/>
      <c r="AA13" s="83"/>
    </row>
    <row r="14" ht="15" customHeight="1" thickTop="1"/>
    <row r="18" ht="15" customHeight="1">
      <c r="AO18" s="140" t="s">
        <v>480</v>
      </c>
    </row>
    <row r="19" spans="38:41" ht="24.75" customHeight="1">
      <c r="AL19" s="115" t="s">
        <v>171</v>
      </c>
      <c r="AM19" s="116" t="s">
        <v>172</v>
      </c>
      <c r="AN19" s="116" t="s">
        <v>38</v>
      </c>
      <c r="AO19" s="137" t="s">
        <v>346</v>
      </c>
    </row>
    <row r="20" spans="38:41" ht="24.75" customHeight="1">
      <c r="AL20" s="115" t="s">
        <v>173</v>
      </c>
      <c r="AM20" s="116" t="s">
        <v>174</v>
      </c>
      <c r="AN20" s="116" t="s">
        <v>39</v>
      </c>
      <c r="AO20" s="137" t="s">
        <v>347</v>
      </c>
    </row>
    <row r="21" spans="38:41" ht="24.75" customHeight="1">
      <c r="AL21" s="115" t="s">
        <v>175</v>
      </c>
      <c r="AM21" s="116" t="s">
        <v>176</v>
      </c>
      <c r="AN21" s="116" t="s">
        <v>40</v>
      </c>
      <c r="AO21" s="137" t="s">
        <v>348</v>
      </c>
    </row>
    <row r="22" spans="38:41" ht="24.75" customHeight="1">
      <c r="AL22" s="115" t="s">
        <v>177</v>
      </c>
      <c r="AM22" s="116" t="s">
        <v>178</v>
      </c>
      <c r="AN22" s="116" t="s">
        <v>41</v>
      </c>
      <c r="AO22" s="137" t="s">
        <v>349</v>
      </c>
    </row>
    <row r="23" spans="38:41" ht="24.75" customHeight="1">
      <c r="AL23" s="115" t="s">
        <v>179</v>
      </c>
      <c r="AM23" s="116" t="s">
        <v>180</v>
      </c>
      <c r="AN23" s="116" t="s">
        <v>42</v>
      </c>
      <c r="AO23" s="137" t="s">
        <v>350</v>
      </c>
    </row>
    <row r="24" spans="38:41" ht="24.75" customHeight="1">
      <c r="AL24" s="115" t="s">
        <v>181</v>
      </c>
      <c r="AM24" s="116" t="s">
        <v>182</v>
      </c>
      <c r="AN24" s="116" t="s">
        <v>43</v>
      </c>
      <c r="AO24" s="137" t="s">
        <v>351</v>
      </c>
    </row>
    <row r="25" spans="38:41" ht="24.75" customHeight="1">
      <c r="AL25" s="115" t="s">
        <v>183</v>
      </c>
      <c r="AM25" s="116" t="s">
        <v>184</v>
      </c>
      <c r="AN25" s="116" t="s">
        <v>44</v>
      </c>
      <c r="AO25" s="137" t="s">
        <v>352</v>
      </c>
    </row>
    <row r="26" spans="38:41" ht="24.75" customHeight="1">
      <c r="AL26" s="115" t="s">
        <v>185</v>
      </c>
      <c r="AM26" s="116" t="s">
        <v>186</v>
      </c>
      <c r="AN26" s="116" t="s">
        <v>45</v>
      </c>
      <c r="AO26" s="137" t="s">
        <v>353</v>
      </c>
    </row>
    <row r="27" spans="38:41" ht="24.75" customHeight="1">
      <c r="AL27" s="115" t="s">
        <v>187</v>
      </c>
      <c r="AM27" s="116" t="s">
        <v>188</v>
      </c>
      <c r="AN27" s="116" t="s">
        <v>46</v>
      </c>
      <c r="AO27" s="137" t="s">
        <v>354</v>
      </c>
    </row>
    <row r="28" spans="38:41" ht="24.75" customHeight="1">
      <c r="AL28" s="115">
        <v>100</v>
      </c>
      <c r="AM28" s="116" t="s">
        <v>189</v>
      </c>
      <c r="AN28" s="116" t="s">
        <v>47</v>
      </c>
      <c r="AO28" s="137" t="s">
        <v>355</v>
      </c>
    </row>
    <row r="29" spans="38:41" ht="24.75" customHeight="1">
      <c r="AL29" s="115">
        <v>110</v>
      </c>
      <c r="AM29" s="116" t="s">
        <v>190</v>
      </c>
      <c r="AN29" s="116" t="s">
        <v>48</v>
      </c>
      <c r="AO29" s="137" t="s">
        <v>356</v>
      </c>
    </row>
    <row r="30" spans="38:41" ht="24.75" customHeight="1">
      <c r="AL30" s="115">
        <v>120</v>
      </c>
      <c r="AM30" s="116" t="s">
        <v>191</v>
      </c>
      <c r="AN30" s="116" t="s">
        <v>49</v>
      </c>
      <c r="AO30" s="137" t="s">
        <v>357</v>
      </c>
    </row>
    <row r="31" spans="38:41" ht="24.75" customHeight="1">
      <c r="AL31" s="115">
        <v>130</v>
      </c>
      <c r="AM31" s="116" t="s">
        <v>192</v>
      </c>
      <c r="AN31" s="116" t="s">
        <v>50</v>
      </c>
      <c r="AO31" s="137" t="s">
        <v>358</v>
      </c>
    </row>
    <row r="32" spans="38:41" ht="24.75" customHeight="1">
      <c r="AL32" s="115">
        <v>140</v>
      </c>
      <c r="AM32" s="116" t="s">
        <v>193</v>
      </c>
      <c r="AN32" s="116" t="s">
        <v>51</v>
      </c>
      <c r="AO32" s="137" t="s">
        <v>359</v>
      </c>
    </row>
    <row r="33" spans="38:41" ht="24.75" customHeight="1">
      <c r="AL33" s="115">
        <v>150</v>
      </c>
      <c r="AM33" s="116" t="s">
        <v>194</v>
      </c>
      <c r="AN33" s="116" t="s">
        <v>52</v>
      </c>
      <c r="AO33" s="137" t="s">
        <v>360</v>
      </c>
    </row>
    <row r="34" spans="38:41" ht="24.75" customHeight="1">
      <c r="AL34" s="115">
        <v>160</v>
      </c>
      <c r="AM34" s="116" t="s">
        <v>195</v>
      </c>
      <c r="AN34" s="116" t="s">
        <v>53</v>
      </c>
      <c r="AO34" s="137" t="s">
        <v>361</v>
      </c>
    </row>
    <row r="35" spans="27:41" ht="24.75" customHeight="1">
      <c r="AA35" s="85"/>
      <c r="AL35" s="115">
        <v>170</v>
      </c>
      <c r="AM35" s="116" t="s">
        <v>196</v>
      </c>
      <c r="AN35" s="116" t="s">
        <v>54</v>
      </c>
      <c r="AO35" s="137" t="s">
        <v>362</v>
      </c>
    </row>
    <row r="36" spans="38:41" ht="24.75" customHeight="1">
      <c r="AL36" s="115">
        <v>180</v>
      </c>
      <c r="AM36" s="116" t="s">
        <v>197</v>
      </c>
      <c r="AN36" s="116" t="s">
        <v>55</v>
      </c>
      <c r="AO36" s="137" t="s">
        <v>363</v>
      </c>
    </row>
    <row r="37" spans="38:41" ht="24.75" customHeight="1">
      <c r="AL37" s="115">
        <v>190</v>
      </c>
      <c r="AM37" s="116" t="s">
        <v>198</v>
      </c>
      <c r="AN37" s="116" t="s">
        <v>56</v>
      </c>
      <c r="AO37" s="137" t="s">
        <v>364</v>
      </c>
    </row>
    <row r="38" spans="38:41" ht="24.75" customHeight="1">
      <c r="AL38" s="115">
        <v>210</v>
      </c>
      <c r="AM38" s="116" t="s">
        <v>199</v>
      </c>
      <c r="AN38" s="116" t="s">
        <v>57</v>
      </c>
      <c r="AO38" s="137" t="s">
        <v>365</v>
      </c>
    </row>
    <row r="39" spans="38:41" ht="24.75" customHeight="1">
      <c r="AL39" s="115">
        <v>220</v>
      </c>
      <c r="AM39" s="116" t="s">
        <v>200</v>
      </c>
      <c r="AN39" s="116" t="s">
        <v>58</v>
      </c>
      <c r="AO39" s="137" t="s">
        <v>366</v>
      </c>
    </row>
    <row r="40" spans="38:41" ht="24.75" customHeight="1">
      <c r="AL40" s="115">
        <v>230</v>
      </c>
      <c r="AM40" s="116" t="s">
        <v>201</v>
      </c>
      <c r="AN40" s="116" t="s">
        <v>59</v>
      </c>
      <c r="AO40" s="137" t="s">
        <v>367</v>
      </c>
    </row>
    <row r="41" spans="38:41" ht="24.75" customHeight="1">
      <c r="AL41" s="115">
        <v>240</v>
      </c>
      <c r="AM41" s="116" t="s">
        <v>202</v>
      </c>
      <c r="AN41" s="116" t="s">
        <v>60</v>
      </c>
      <c r="AO41" s="137" t="s">
        <v>368</v>
      </c>
    </row>
    <row r="42" spans="38:41" ht="24.75" customHeight="1">
      <c r="AL42" s="115">
        <v>250</v>
      </c>
      <c r="AM42" s="116" t="s">
        <v>203</v>
      </c>
      <c r="AN42" s="116" t="s">
        <v>61</v>
      </c>
      <c r="AO42" s="137" t="s">
        <v>369</v>
      </c>
    </row>
    <row r="43" spans="38:41" ht="24.75" customHeight="1">
      <c r="AL43" s="115">
        <v>260</v>
      </c>
      <c r="AM43" s="116" t="s">
        <v>204</v>
      </c>
      <c r="AN43" s="116" t="s">
        <v>62</v>
      </c>
      <c r="AO43" s="137" t="s">
        <v>370</v>
      </c>
    </row>
    <row r="44" spans="38:41" ht="24.75" customHeight="1">
      <c r="AL44" s="115">
        <v>270</v>
      </c>
      <c r="AM44" s="116" t="s">
        <v>205</v>
      </c>
      <c r="AN44" s="116" t="s">
        <v>63</v>
      </c>
      <c r="AO44" s="137" t="s">
        <v>371</v>
      </c>
    </row>
    <row r="45" spans="38:41" ht="24.75" customHeight="1">
      <c r="AL45" s="115">
        <v>280</v>
      </c>
      <c r="AM45" s="116" t="s">
        <v>206</v>
      </c>
      <c r="AN45" s="116" t="s">
        <v>64</v>
      </c>
      <c r="AO45" s="137" t="s">
        <v>372</v>
      </c>
    </row>
    <row r="46" spans="38:41" ht="24.75" customHeight="1">
      <c r="AL46" s="115">
        <v>290</v>
      </c>
      <c r="AM46" s="116" t="s">
        <v>207</v>
      </c>
      <c r="AN46" s="116" t="s">
        <v>65</v>
      </c>
      <c r="AO46" s="137" t="s">
        <v>373</v>
      </c>
    </row>
    <row r="47" spans="38:41" ht="24.75" customHeight="1">
      <c r="AL47" s="115" t="s">
        <v>208</v>
      </c>
      <c r="AM47" s="116" t="s">
        <v>209</v>
      </c>
      <c r="AN47" s="116" t="s">
        <v>66</v>
      </c>
      <c r="AO47" s="137" t="s">
        <v>374</v>
      </c>
    </row>
    <row r="48" spans="38:41" ht="24.75" customHeight="1">
      <c r="AL48" s="115" t="s">
        <v>210</v>
      </c>
      <c r="AM48" s="116" t="s">
        <v>211</v>
      </c>
      <c r="AN48" s="116" t="s">
        <v>67</v>
      </c>
      <c r="AO48" s="137" t="s">
        <v>375</v>
      </c>
    </row>
    <row r="49" spans="38:41" ht="24.75" customHeight="1">
      <c r="AL49" s="115">
        <v>300</v>
      </c>
      <c r="AM49" s="116" t="s">
        <v>212</v>
      </c>
      <c r="AN49" s="116" t="s">
        <v>68</v>
      </c>
      <c r="AO49" s="137" t="s">
        <v>376</v>
      </c>
    </row>
    <row r="50" spans="38:41" ht="24.75" customHeight="1">
      <c r="AL50" s="115">
        <v>310</v>
      </c>
      <c r="AM50" s="116" t="s">
        <v>213</v>
      </c>
      <c r="AN50" s="116" t="s">
        <v>69</v>
      </c>
      <c r="AO50" s="137" t="s">
        <v>377</v>
      </c>
    </row>
    <row r="51" spans="38:41" ht="24.75" customHeight="1">
      <c r="AL51" s="115">
        <v>320</v>
      </c>
      <c r="AM51" s="116" t="s">
        <v>214</v>
      </c>
      <c r="AN51" s="116" t="s">
        <v>70</v>
      </c>
      <c r="AO51" s="137" t="s">
        <v>378</v>
      </c>
    </row>
    <row r="52" spans="38:41" ht="24.75" customHeight="1">
      <c r="AL52" s="115">
        <v>330</v>
      </c>
      <c r="AM52" s="116" t="s">
        <v>215</v>
      </c>
      <c r="AN52" s="116" t="s">
        <v>71</v>
      </c>
      <c r="AO52" s="137" t="s">
        <v>379</v>
      </c>
    </row>
    <row r="53" spans="38:41" ht="24.75" customHeight="1">
      <c r="AL53" s="115">
        <v>340</v>
      </c>
      <c r="AM53" s="116" t="s">
        <v>216</v>
      </c>
      <c r="AN53" s="116" t="s">
        <v>72</v>
      </c>
      <c r="AO53" s="137" t="s">
        <v>380</v>
      </c>
    </row>
    <row r="54" spans="38:41" ht="24.75" customHeight="1">
      <c r="AL54" s="115">
        <v>350</v>
      </c>
      <c r="AM54" s="116" t="s">
        <v>217</v>
      </c>
      <c r="AN54" s="116" t="s">
        <v>73</v>
      </c>
      <c r="AO54" s="137" t="s">
        <v>381</v>
      </c>
    </row>
    <row r="55" spans="38:41" ht="24.75" customHeight="1">
      <c r="AL55" s="115">
        <v>360</v>
      </c>
      <c r="AM55" s="116" t="s">
        <v>218</v>
      </c>
      <c r="AN55" s="116" t="s">
        <v>74</v>
      </c>
      <c r="AO55" s="137" t="s">
        <v>382</v>
      </c>
    </row>
    <row r="56" spans="38:41" ht="24.75" customHeight="1">
      <c r="AL56" s="115">
        <v>370</v>
      </c>
      <c r="AM56" s="116" t="s">
        <v>219</v>
      </c>
      <c r="AN56" s="116" t="s">
        <v>75</v>
      </c>
      <c r="AO56" s="137" t="s">
        <v>383</v>
      </c>
    </row>
    <row r="57" spans="38:41" ht="24.75" customHeight="1">
      <c r="AL57" s="115">
        <v>380</v>
      </c>
      <c r="AM57" s="116" t="s">
        <v>220</v>
      </c>
      <c r="AN57" s="116" t="s">
        <v>76</v>
      </c>
      <c r="AO57" s="137" t="s">
        <v>384</v>
      </c>
    </row>
    <row r="58" spans="38:41" ht="24.75" customHeight="1">
      <c r="AL58" s="115">
        <v>390</v>
      </c>
      <c r="AM58" s="116" t="s">
        <v>221</v>
      </c>
      <c r="AN58" s="116" t="s">
        <v>77</v>
      </c>
      <c r="AO58" s="137" t="s">
        <v>385</v>
      </c>
    </row>
    <row r="59" spans="38:41" ht="24.75" customHeight="1">
      <c r="AL59" s="115">
        <v>400</v>
      </c>
      <c r="AM59" s="116" t="s">
        <v>222</v>
      </c>
      <c r="AN59" s="116" t="s">
        <v>78</v>
      </c>
      <c r="AO59" s="137" t="s">
        <v>386</v>
      </c>
    </row>
    <row r="60" spans="38:41" ht="24.75" customHeight="1">
      <c r="AL60" s="115">
        <v>410</v>
      </c>
      <c r="AM60" s="116" t="s">
        <v>223</v>
      </c>
      <c r="AN60" s="116" t="s">
        <v>79</v>
      </c>
      <c r="AO60" s="137" t="s">
        <v>387</v>
      </c>
    </row>
    <row r="61" spans="38:41" ht="24.75" customHeight="1">
      <c r="AL61" s="115">
        <v>420</v>
      </c>
      <c r="AM61" s="116" t="s">
        <v>224</v>
      </c>
      <c r="AN61" s="116" t="s">
        <v>80</v>
      </c>
      <c r="AO61" s="137" t="s">
        <v>388</v>
      </c>
    </row>
    <row r="62" spans="38:41" ht="24.75" customHeight="1">
      <c r="AL62" s="115">
        <v>430</v>
      </c>
      <c r="AM62" s="116" t="s">
        <v>225</v>
      </c>
      <c r="AN62" s="116" t="s">
        <v>81</v>
      </c>
      <c r="AO62" s="137" t="s">
        <v>389</v>
      </c>
    </row>
    <row r="63" spans="38:41" ht="24.75" customHeight="1">
      <c r="AL63" s="115">
        <v>440</v>
      </c>
      <c r="AM63" s="116" t="s">
        <v>226</v>
      </c>
      <c r="AN63" s="116" t="s">
        <v>82</v>
      </c>
      <c r="AO63" s="137" t="s">
        <v>390</v>
      </c>
    </row>
    <row r="64" spans="38:41" ht="24.75" customHeight="1">
      <c r="AL64" s="115">
        <v>450</v>
      </c>
      <c r="AM64" s="116" t="s">
        <v>227</v>
      </c>
      <c r="AN64" s="116" t="s">
        <v>83</v>
      </c>
      <c r="AO64" s="137" t="s">
        <v>391</v>
      </c>
    </row>
    <row r="65" spans="38:41" ht="24.75" customHeight="1">
      <c r="AL65" s="115">
        <v>460</v>
      </c>
      <c r="AM65" s="116" t="s">
        <v>228</v>
      </c>
      <c r="AN65" s="116" t="s">
        <v>84</v>
      </c>
      <c r="AO65" s="137" t="s">
        <v>392</v>
      </c>
    </row>
    <row r="66" spans="38:41" ht="24.75" customHeight="1">
      <c r="AL66" s="115">
        <v>470</v>
      </c>
      <c r="AM66" s="116" t="s">
        <v>229</v>
      </c>
      <c r="AN66" s="116" t="s">
        <v>85</v>
      </c>
      <c r="AO66" s="137" t="s">
        <v>393</v>
      </c>
    </row>
    <row r="67" spans="38:41" ht="24.75" customHeight="1">
      <c r="AL67" s="115">
        <v>480</v>
      </c>
      <c r="AM67" s="116" t="s">
        <v>230</v>
      </c>
      <c r="AN67" s="116" t="s">
        <v>86</v>
      </c>
      <c r="AO67" s="137" t="s">
        <v>394</v>
      </c>
    </row>
    <row r="68" spans="38:41" ht="24.75" customHeight="1">
      <c r="AL68" s="115">
        <v>490</v>
      </c>
      <c r="AM68" s="116" t="s">
        <v>231</v>
      </c>
      <c r="AN68" s="116" t="s">
        <v>87</v>
      </c>
      <c r="AO68" s="137" t="s">
        <v>395</v>
      </c>
    </row>
    <row r="69" spans="38:41" ht="24.75" customHeight="1">
      <c r="AL69" s="115">
        <v>500</v>
      </c>
      <c r="AM69" s="116" t="s">
        <v>232</v>
      </c>
      <c r="AN69" s="116" t="s">
        <v>88</v>
      </c>
      <c r="AO69" s="137" t="s">
        <v>396</v>
      </c>
    </row>
    <row r="70" spans="38:41" ht="24.75" customHeight="1">
      <c r="AL70" s="115">
        <v>510</v>
      </c>
      <c r="AM70" s="116" t="s">
        <v>233</v>
      </c>
      <c r="AN70" s="116" t="s">
        <v>89</v>
      </c>
      <c r="AO70" s="137" t="s">
        <v>397</v>
      </c>
    </row>
    <row r="71" spans="38:41" ht="24.75" customHeight="1">
      <c r="AL71" s="115">
        <v>520</v>
      </c>
      <c r="AM71" s="116" t="s">
        <v>234</v>
      </c>
      <c r="AN71" s="116" t="s">
        <v>90</v>
      </c>
      <c r="AO71" s="137" t="s">
        <v>398</v>
      </c>
    </row>
    <row r="72" spans="38:41" ht="24.75" customHeight="1">
      <c r="AL72" s="115">
        <v>530</v>
      </c>
      <c r="AM72" s="116" t="s">
        <v>235</v>
      </c>
      <c r="AN72" s="116" t="s">
        <v>91</v>
      </c>
      <c r="AO72" s="137" t="s">
        <v>399</v>
      </c>
    </row>
    <row r="73" spans="38:41" ht="24.75" customHeight="1">
      <c r="AL73" s="115">
        <v>540</v>
      </c>
      <c r="AM73" s="116" t="s">
        <v>236</v>
      </c>
      <c r="AN73" s="116" t="s">
        <v>92</v>
      </c>
      <c r="AO73" s="137" t="s">
        <v>400</v>
      </c>
    </row>
    <row r="74" spans="38:41" ht="24.75" customHeight="1">
      <c r="AL74" s="115">
        <v>550</v>
      </c>
      <c r="AM74" s="116" t="s">
        <v>237</v>
      </c>
      <c r="AN74" s="116" t="s">
        <v>93</v>
      </c>
      <c r="AO74" s="137" t="s">
        <v>401</v>
      </c>
    </row>
    <row r="75" spans="38:41" ht="24.75" customHeight="1">
      <c r="AL75" s="115">
        <v>560</v>
      </c>
      <c r="AM75" s="116" t="s">
        <v>238</v>
      </c>
      <c r="AN75" s="116" t="s">
        <v>94</v>
      </c>
      <c r="AO75" s="137" t="s">
        <v>402</v>
      </c>
    </row>
    <row r="76" spans="38:41" ht="24.75" customHeight="1">
      <c r="AL76" s="115">
        <v>570</v>
      </c>
      <c r="AM76" s="116" t="s">
        <v>239</v>
      </c>
      <c r="AN76" s="116" t="s">
        <v>95</v>
      </c>
      <c r="AO76" s="137" t="s">
        <v>403</v>
      </c>
    </row>
    <row r="77" spans="38:41" ht="24.75" customHeight="1">
      <c r="AL77" s="115">
        <v>580</v>
      </c>
      <c r="AM77" s="116" t="s">
        <v>240</v>
      </c>
      <c r="AN77" s="116" t="s">
        <v>96</v>
      </c>
      <c r="AO77" s="137" t="s">
        <v>404</v>
      </c>
    </row>
    <row r="78" spans="38:41" ht="24.75" customHeight="1">
      <c r="AL78" s="115">
        <v>590</v>
      </c>
      <c r="AM78" s="116" t="s">
        <v>241</v>
      </c>
      <c r="AN78" s="116" t="s">
        <v>97</v>
      </c>
      <c r="AO78" s="137" t="s">
        <v>405</v>
      </c>
    </row>
    <row r="79" spans="38:41" ht="24.75" customHeight="1">
      <c r="AL79" s="115">
        <v>600</v>
      </c>
      <c r="AM79" s="116" t="s">
        <v>242</v>
      </c>
      <c r="AN79" s="116" t="s">
        <v>98</v>
      </c>
      <c r="AO79" s="137" t="s">
        <v>406</v>
      </c>
    </row>
    <row r="80" spans="38:41" ht="24.75" customHeight="1">
      <c r="AL80" s="115">
        <v>610</v>
      </c>
      <c r="AM80" s="116" t="s">
        <v>243</v>
      </c>
      <c r="AN80" s="116" t="s">
        <v>99</v>
      </c>
      <c r="AO80" s="137" t="s">
        <v>407</v>
      </c>
    </row>
    <row r="81" spans="38:41" ht="24.75" customHeight="1">
      <c r="AL81" s="115">
        <v>620</v>
      </c>
      <c r="AM81" s="116" t="s">
        <v>244</v>
      </c>
      <c r="AN81" s="116" t="s">
        <v>100</v>
      </c>
      <c r="AO81" s="137" t="s">
        <v>408</v>
      </c>
    </row>
    <row r="82" spans="38:41" ht="24.75" customHeight="1">
      <c r="AL82" s="115">
        <v>630</v>
      </c>
      <c r="AM82" s="116" t="s">
        <v>245</v>
      </c>
      <c r="AN82" s="116" t="s">
        <v>101</v>
      </c>
      <c r="AO82" s="137" t="s">
        <v>409</v>
      </c>
    </row>
    <row r="83" spans="38:41" ht="24.75" customHeight="1">
      <c r="AL83" s="115">
        <v>640</v>
      </c>
      <c r="AM83" s="116" t="s">
        <v>246</v>
      </c>
      <c r="AN83" s="116" t="s">
        <v>102</v>
      </c>
      <c r="AO83" s="137" t="s">
        <v>410</v>
      </c>
    </row>
    <row r="84" spans="38:41" ht="24.75" customHeight="1">
      <c r="AL84" s="115">
        <v>650</v>
      </c>
      <c r="AM84" s="116" t="s">
        <v>247</v>
      </c>
      <c r="AN84" s="116" t="s">
        <v>103</v>
      </c>
      <c r="AO84" s="137" t="s">
        <v>411</v>
      </c>
    </row>
    <row r="85" spans="38:41" ht="24.75" customHeight="1">
      <c r="AL85" s="115">
        <v>660</v>
      </c>
      <c r="AM85" s="116" t="s">
        <v>248</v>
      </c>
      <c r="AN85" s="116" t="s">
        <v>104</v>
      </c>
      <c r="AO85" s="137" t="s">
        <v>412</v>
      </c>
    </row>
    <row r="86" spans="38:41" ht="24.75" customHeight="1">
      <c r="AL86" s="115">
        <v>670</v>
      </c>
      <c r="AM86" s="116" t="s">
        <v>249</v>
      </c>
      <c r="AN86" s="116" t="s">
        <v>105</v>
      </c>
      <c r="AO86" s="137" t="s">
        <v>413</v>
      </c>
    </row>
    <row r="87" spans="38:41" ht="24.75" customHeight="1">
      <c r="AL87" s="115">
        <v>680</v>
      </c>
      <c r="AM87" s="116" t="s">
        <v>250</v>
      </c>
      <c r="AN87" s="116" t="s">
        <v>106</v>
      </c>
      <c r="AO87" s="137" t="s">
        <v>414</v>
      </c>
    </row>
    <row r="88" spans="38:41" ht="24.75" customHeight="1">
      <c r="AL88" s="115">
        <v>690</v>
      </c>
      <c r="AM88" s="116" t="s">
        <v>251</v>
      </c>
      <c r="AN88" s="116" t="s">
        <v>107</v>
      </c>
      <c r="AO88" s="137" t="s">
        <v>415</v>
      </c>
    </row>
    <row r="89" spans="38:41" ht="24.75" customHeight="1">
      <c r="AL89" s="115">
        <v>700</v>
      </c>
      <c r="AM89" s="116" t="s">
        <v>252</v>
      </c>
      <c r="AN89" s="116" t="s">
        <v>108</v>
      </c>
      <c r="AO89" s="137" t="s">
        <v>416</v>
      </c>
    </row>
    <row r="90" spans="38:41" ht="24.75" customHeight="1">
      <c r="AL90" s="115">
        <v>710</v>
      </c>
      <c r="AM90" s="116" t="s">
        <v>253</v>
      </c>
      <c r="AN90" s="116" t="s">
        <v>109</v>
      </c>
      <c r="AO90" s="137" t="s">
        <v>417</v>
      </c>
    </row>
    <row r="91" spans="38:41" ht="24.75" customHeight="1">
      <c r="AL91" s="115">
        <v>720</v>
      </c>
      <c r="AM91" s="116" t="s">
        <v>254</v>
      </c>
      <c r="AN91" s="116" t="s">
        <v>110</v>
      </c>
      <c r="AO91" s="137" t="s">
        <v>418</v>
      </c>
    </row>
    <row r="92" spans="38:41" ht="24.75" customHeight="1">
      <c r="AL92" s="115">
        <v>730</v>
      </c>
      <c r="AM92" s="116" t="s">
        <v>255</v>
      </c>
      <c r="AN92" s="116" t="s">
        <v>111</v>
      </c>
      <c r="AO92" s="137" t="s">
        <v>419</v>
      </c>
    </row>
    <row r="93" spans="38:41" ht="24.75" customHeight="1">
      <c r="AL93" s="115">
        <v>740</v>
      </c>
      <c r="AM93" s="116" t="s">
        <v>256</v>
      </c>
      <c r="AN93" s="116" t="s">
        <v>112</v>
      </c>
      <c r="AO93" s="137" t="s">
        <v>420</v>
      </c>
    </row>
    <row r="94" spans="38:41" ht="24.75" customHeight="1">
      <c r="AL94" s="115">
        <v>750</v>
      </c>
      <c r="AM94" s="116" t="s">
        <v>257</v>
      </c>
      <c r="AN94" s="116" t="s">
        <v>113</v>
      </c>
      <c r="AO94" s="137" t="s">
        <v>421</v>
      </c>
    </row>
    <row r="95" spans="38:41" ht="24.75" customHeight="1">
      <c r="AL95" s="115">
        <v>760</v>
      </c>
      <c r="AM95" s="116" t="s">
        <v>258</v>
      </c>
      <c r="AN95" s="116" t="s">
        <v>114</v>
      </c>
      <c r="AO95" s="137" t="s">
        <v>422</v>
      </c>
    </row>
    <row r="96" spans="38:41" ht="24.75" customHeight="1">
      <c r="AL96" s="115">
        <v>770</v>
      </c>
      <c r="AM96" s="116" t="s">
        <v>259</v>
      </c>
      <c r="AN96" s="116" t="s">
        <v>115</v>
      </c>
      <c r="AO96" s="137" t="s">
        <v>423</v>
      </c>
    </row>
    <row r="97" spans="38:41" ht="24.75" customHeight="1">
      <c r="AL97" s="115">
        <v>780</v>
      </c>
      <c r="AM97" s="116" t="s">
        <v>260</v>
      </c>
      <c r="AN97" s="116" t="s">
        <v>116</v>
      </c>
      <c r="AO97" s="137" t="s">
        <v>424</v>
      </c>
    </row>
    <row r="98" spans="38:41" ht="24.75" customHeight="1">
      <c r="AL98" s="115">
        <v>790</v>
      </c>
      <c r="AM98" s="116" t="s">
        <v>261</v>
      </c>
      <c r="AN98" s="116" t="s">
        <v>117</v>
      </c>
      <c r="AO98" s="137" t="s">
        <v>425</v>
      </c>
    </row>
    <row r="99" spans="38:41" ht="24.75" customHeight="1">
      <c r="AL99" s="115">
        <v>800</v>
      </c>
      <c r="AM99" s="116" t="s">
        <v>262</v>
      </c>
      <c r="AN99" s="116" t="s">
        <v>118</v>
      </c>
      <c r="AO99" s="137" t="s">
        <v>426</v>
      </c>
    </row>
    <row r="100" spans="38:41" ht="24.75" customHeight="1">
      <c r="AL100" s="115">
        <v>810</v>
      </c>
      <c r="AM100" s="116" t="s">
        <v>263</v>
      </c>
      <c r="AN100" s="116" t="s">
        <v>119</v>
      </c>
      <c r="AO100" s="137" t="s">
        <v>427</v>
      </c>
    </row>
    <row r="101" spans="38:41" ht="24.75" customHeight="1">
      <c r="AL101" s="115">
        <v>820</v>
      </c>
      <c r="AM101" s="116" t="s">
        <v>264</v>
      </c>
      <c r="AN101" s="116" t="s">
        <v>120</v>
      </c>
      <c r="AO101" s="137" t="s">
        <v>428</v>
      </c>
    </row>
    <row r="102" spans="38:41" ht="24.75" customHeight="1">
      <c r="AL102" s="115">
        <v>830</v>
      </c>
      <c r="AM102" s="116" t="s">
        <v>265</v>
      </c>
      <c r="AN102" s="116" t="s">
        <v>121</v>
      </c>
      <c r="AO102" s="137" t="s">
        <v>429</v>
      </c>
    </row>
    <row r="103" spans="38:41" ht="24.75" customHeight="1">
      <c r="AL103" s="115">
        <v>840</v>
      </c>
      <c r="AM103" s="116" t="s">
        <v>266</v>
      </c>
      <c r="AN103" s="116" t="s">
        <v>122</v>
      </c>
      <c r="AO103" s="137" t="s">
        <v>430</v>
      </c>
    </row>
    <row r="104" spans="38:41" ht="24.75" customHeight="1">
      <c r="AL104" s="115">
        <v>850</v>
      </c>
      <c r="AM104" s="116" t="s">
        <v>267</v>
      </c>
      <c r="AN104" s="116" t="s">
        <v>123</v>
      </c>
      <c r="AO104" s="137" t="s">
        <v>431</v>
      </c>
    </row>
    <row r="105" spans="38:41" ht="24.75" customHeight="1">
      <c r="AL105" s="115">
        <v>860</v>
      </c>
      <c r="AM105" s="116" t="s">
        <v>268</v>
      </c>
      <c r="AN105" s="116" t="s">
        <v>124</v>
      </c>
      <c r="AO105" s="137" t="s">
        <v>432</v>
      </c>
    </row>
    <row r="106" spans="38:41" ht="24.75" customHeight="1">
      <c r="AL106" s="115">
        <v>870</v>
      </c>
      <c r="AM106" s="116" t="s">
        <v>269</v>
      </c>
      <c r="AN106" s="116" t="s">
        <v>125</v>
      </c>
      <c r="AO106" s="137" t="s">
        <v>433</v>
      </c>
    </row>
    <row r="107" spans="38:41" ht="24.75" customHeight="1">
      <c r="AL107" s="115">
        <v>880</v>
      </c>
      <c r="AM107" s="116" t="s">
        <v>270</v>
      </c>
      <c r="AN107" s="116" t="s">
        <v>126</v>
      </c>
      <c r="AO107" s="137" t="s">
        <v>434</v>
      </c>
    </row>
    <row r="108" spans="38:41" ht="24.75" customHeight="1">
      <c r="AL108" s="115">
        <v>890</v>
      </c>
      <c r="AM108" s="116" t="s">
        <v>271</v>
      </c>
      <c r="AN108" s="116" t="s">
        <v>127</v>
      </c>
      <c r="AO108" s="137" t="s">
        <v>435</v>
      </c>
    </row>
    <row r="109" spans="38:41" ht="24.75" customHeight="1">
      <c r="AL109" s="115">
        <v>900</v>
      </c>
      <c r="AM109" s="116" t="s">
        <v>272</v>
      </c>
      <c r="AN109" s="116" t="s">
        <v>128</v>
      </c>
      <c r="AO109" s="137" t="s">
        <v>436</v>
      </c>
    </row>
    <row r="110" spans="38:41" ht="24.75" customHeight="1">
      <c r="AL110" s="115">
        <v>910</v>
      </c>
      <c r="AM110" s="116" t="s">
        <v>273</v>
      </c>
      <c r="AN110" s="116" t="s">
        <v>129</v>
      </c>
      <c r="AO110" s="137" t="s">
        <v>437</v>
      </c>
    </row>
    <row r="111" spans="38:41" ht="24.75" customHeight="1">
      <c r="AL111" s="115">
        <v>920</v>
      </c>
      <c r="AM111" s="116" t="s">
        <v>274</v>
      </c>
      <c r="AN111" s="116" t="s">
        <v>130</v>
      </c>
      <c r="AO111" s="137" t="s">
        <v>438</v>
      </c>
    </row>
    <row r="112" spans="38:41" ht="24.75" customHeight="1">
      <c r="AL112" s="115">
        <v>930</v>
      </c>
      <c r="AM112" s="116" t="s">
        <v>275</v>
      </c>
      <c r="AN112" s="116" t="s">
        <v>131</v>
      </c>
      <c r="AO112" s="137" t="s">
        <v>439</v>
      </c>
    </row>
    <row r="113" spans="38:41" ht="24.75" customHeight="1">
      <c r="AL113" s="115">
        <v>940</v>
      </c>
      <c r="AM113" s="116" t="s">
        <v>276</v>
      </c>
      <c r="AN113" s="116" t="s">
        <v>132</v>
      </c>
      <c r="AO113" s="137" t="s">
        <v>440</v>
      </c>
    </row>
    <row r="114" spans="38:41" ht="24.75" customHeight="1">
      <c r="AL114" s="115">
        <v>950</v>
      </c>
      <c r="AM114" s="116" t="s">
        <v>277</v>
      </c>
      <c r="AN114" s="116" t="s">
        <v>133</v>
      </c>
      <c r="AO114" s="137" t="s">
        <v>441</v>
      </c>
    </row>
    <row r="115" spans="38:41" ht="24.75" customHeight="1">
      <c r="AL115" s="115">
        <v>971</v>
      </c>
      <c r="AM115" s="116" t="s">
        <v>278</v>
      </c>
      <c r="AN115" s="116" t="s">
        <v>134</v>
      </c>
      <c r="AO115" s="137" t="s">
        <v>442</v>
      </c>
    </row>
    <row r="116" spans="38:41" ht="24.75" customHeight="1">
      <c r="AL116" s="115">
        <v>972</v>
      </c>
      <c r="AM116" s="116" t="s">
        <v>279</v>
      </c>
      <c r="AN116" s="116" t="s">
        <v>135</v>
      </c>
      <c r="AO116" s="137" t="s">
        <v>443</v>
      </c>
    </row>
    <row r="117" spans="38:41" ht="24.75" customHeight="1">
      <c r="AL117" s="115">
        <v>973</v>
      </c>
      <c r="AM117" s="116" t="s">
        <v>280</v>
      </c>
      <c r="AN117" s="116" t="s">
        <v>136</v>
      </c>
      <c r="AO117" s="137" t="s">
        <v>444</v>
      </c>
    </row>
    <row r="118" spans="38:41" ht="24.75" customHeight="1">
      <c r="AL118" s="115">
        <v>974</v>
      </c>
      <c r="AM118" s="116" t="s">
        <v>281</v>
      </c>
      <c r="AN118" s="116" t="s">
        <v>137</v>
      </c>
      <c r="AO118" s="137" t="s">
        <v>445</v>
      </c>
    </row>
    <row r="119" spans="38:41" ht="24.75" customHeight="1">
      <c r="AL119" s="115">
        <v>976</v>
      </c>
      <c r="AM119" s="116" t="s">
        <v>282</v>
      </c>
      <c r="AN119" s="116" t="s">
        <v>138</v>
      </c>
      <c r="AO119" s="137" t="s">
        <v>446</v>
      </c>
    </row>
    <row r="120" spans="38:41" ht="24.75" customHeight="1">
      <c r="AL120" s="115" t="s">
        <v>485</v>
      </c>
      <c r="AM120" s="116" t="s">
        <v>284</v>
      </c>
      <c r="AN120" s="116" t="s">
        <v>486</v>
      </c>
      <c r="AO120" s="137" t="s">
        <v>487</v>
      </c>
    </row>
    <row r="121" spans="38:41" ht="24.75" customHeight="1">
      <c r="AL121" s="115">
        <v>988</v>
      </c>
      <c r="AM121" s="116" t="s">
        <v>283</v>
      </c>
      <c r="AN121" s="116" t="s">
        <v>139</v>
      </c>
      <c r="AO121" s="137" t="s">
        <v>447</v>
      </c>
    </row>
    <row r="122" spans="38:41" ht="24.75" customHeight="1">
      <c r="AL122" s="115" t="s">
        <v>285</v>
      </c>
      <c r="AM122" s="116" t="s">
        <v>286</v>
      </c>
      <c r="AN122" s="116" t="s">
        <v>140</v>
      </c>
      <c r="AO122" s="137" t="s">
        <v>448</v>
      </c>
    </row>
    <row r="123" spans="38:41" ht="24.75" customHeight="1">
      <c r="AL123" s="115" t="s">
        <v>287</v>
      </c>
      <c r="AM123" s="116" t="s">
        <v>288</v>
      </c>
      <c r="AN123" s="116" t="s">
        <v>141</v>
      </c>
      <c r="AO123" s="137" t="s">
        <v>449</v>
      </c>
    </row>
    <row r="124" spans="38:41" ht="24.75" customHeight="1">
      <c r="AL124" s="115" t="s">
        <v>289</v>
      </c>
      <c r="AM124" s="116" t="s">
        <v>290</v>
      </c>
      <c r="AN124" s="116" t="s">
        <v>142</v>
      </c>
      <c r="AO124" s="137" t="s">
        <v>450</v>
      </c>
    </row>
    <row r="125" spans="38:41" ht="24.75" customHeight="1">
      <c r="AL125" s="115" t="s">
        <v>291</v>
      </c>
      <c r="AM125" s="116" t="s">
        <v>292</v>
      </c>
      <c r="AN125" s="116" t="s">
        <v>143</v>
      </c>
      <c r="AO125" s="137" t="s">
        <v>451</v>
      </c>
    </row>
    <row r="126" spans="38:41" ht="24.75" customHeight="1">
      <c r="AL126" s="115" t="s">
        <v>293</v>
      </c>
      <c r="AM126" s="116" t="s">
        <v>294</v>
      </c>
      <c r="AN126" s="116" t="s">
        <v>144</v>
      </c>
      <c r="AO126" s="137" t="s">
        <v>452</v>
      </c>
    </row>
    <row r="127" spans="38:41" ht="24.75" customHeight="1">
      <c r="AL127" s="115" t="s">
        <v>295</v>
      </c>
      <c r="AM127" s="116" t="s">
        <v>296</v>
      </c>
      <c r="AN127" s="116" t="s">
        <v>145</v>
      </c>
      <c r="AO127" s="137" t="s">
        <v>453</v>
      </c>
    </row>
    <row r="128" spans="38:41" ht="24.75" customHeight="1">
      <c r="AL128" s="115" t="s">
        <v>297</v>
      </c>
      <c r="AM128" s="116" t="s">
        <v>298</v>
      </c>
      <c r="AN128" s="116" t="s">
        <v>146</v>
      </c>
      <c r="AO128" s="137" t="s">
        <v>454</v>
      </c>
    </row>
    <row r="129" spans="38:41" ht="24.75" customHeight="1">
      <c r="AL129" s="115" t="s">
        <v>299</v>
      </c>
      <c r="AM129" s="116" t="s">
        <v>300</v>
      </c>
      <c r="AN129" s="116" t="s">
        <v>147</v>
      </c>
      <c r="AO129" s="137" t="s">
        <v>455</v>
      </c>
    </row>
    <row r="130" spans="38:41" ht="24.75" customHeight="1">
      <c r="AL130" s="115" t="s">
        <v>301</v>
      </c>
      <c r="AM130" s="116" t="s">
        <v>302</v>
      </c>
      <c r="AN130" s="116" t="s">
        <v>148</v>
      </c>
      <c r="AO130" s="137" t="s">
        <v>456</v>
      </c>
    </row>
    <row r="131" spans="38:41" ht="24.75" customHeight="1">
      <c r="AL131" s="115" t="s">
        <v>303</v>
      </c>
      <c r="AM131" s="116" t="s">
        <v>488</v>
      </c>
      <c r="AN131" s="116" t="s">
        <v>149</v>
      </c>
      <c r="AO131" s="137" t="s">
        <v>457</v>
      </c>
    </row>
    <row r="132" spans="38:41" ht="24.75" customHeight="1">
      <c r="AL132" s="115" t="s">
        <v>304</v>
      </c>
      <c r="AM132" s="116" t="s">
        <v>305</v>
      </c>
      <c r="AN132" s="116" t="s">
        <v>150</v>
      </c>
      <c r="AO132" s="137" t="s">
        <v>458</v>
      </c>
    </row>
    <row r="133" spans="38:41" ht="24.75" customHeight="1">
      <c r="AL133" s="115" t="s">
        <v>306</v>
      </c>
      <c r="AM133" s="116" t="s">
        <v>307</v>
      </c>
      <c r="AN133" s="116" t="s">
        <v>151</v>
      </c>
      <c r="AO133" s="137" t="s">
        <v>459</v>
      </c>
    </row>
    <row r="134" spans="38:41" ht="24.75" customHeight="1">
      <c r="AL134" s="115" t="s">
        <v>342</v>
      </c>
      <c r="AM134" s="116" t="s">
        <v>343</v>
      </c>
      <c r="AN134" s="116" t="s">
        <v>169</v>
      </c>
      <c r="AO134" s="137" t="s">
        <v>477</v>
      </c>
    </row>
    <row r="135" spans="38:41" ht="24.75" customHeight="1">
      <c r="AL135" s="115" t="s">
        <v>344</v>
      </c>
      <c r="AM135" s="116" t="s">
        <v>345</v>
      </c>
      <c r="AN135" s="116" t="s">
        <v>170</v>
      </c>
      <c r="AO135" s="137" t="s">
        <v>478</v>
      </c>
    </row>
    <row r="136" spans="38:41" ht="24.75" customHeight="1">
      <c r="AL136" s="115" t="s">
        <v>338</v>
      </c>
      <c r="AM136" s="116" t="s">
        <v>339</v>
      </c>
      <c r="AN136" s="116" t="s">
        <v>167</v>
      </c>
      <c r="AO136" s="137" t="s">
        <v>475</v>
      </c>
    </row>
    <row r="137" spans="38:41" ht="24.75" customHeight="1">
      <c r="AL137" s="115" t="s">
        <v>336</v>
      </c>
      <c r="AM137" s="116" t="s">
        <v>337</v>
      </c>
      <c r="AN137" s="116" t="s">
        <v>166</v>
      </c>
      <c r="AO137" s="137" t="s">
        <v>474</v>
      </c>
    </row>
    <row r="138" spans="38:41" ht="24.75" customHeight="1">
      <c r="AL138" s="115" t="s">
        <v>332</v>
      </c>
      <c r="AM138" s="116" t="s">
        <v>333</v>
      </c>
      <c r="AN138" s="116" t="s">
        <v>164</v>
      </c>
      <c r="AO138" s="137" t="s">
        <v>472</v>
      </c>
    </row>
    <row r="139" spans="38:41" ht="24.75" customHeight="1">
      <c r="AL139" s="115" t="s">
        <v>334</v>
      </c>
      <c r="AM139" s="116" t="s">
        <v>335</v>
      </c>
      <c r="AN139" s="116" t="s">
        <v>165</v>
      </c>
      <c r="AO139" s="137" t="s">
        <v>473</v>
      </c>
    </row>
    <row r="140" spans="38:41" ht="24.75" customHeight="1">
      <c r="AL140" s="115" t="s">
        <v>340</v>
      </c>
      <c r="AM140" s="116" t="s">
        <v>341</v>
      </c>
      <c r="AN140" s="116" t="s">
        <v>168</v>
      </c>
      <c r="AO140" s="137" t="s">
        <v>476</v>
      </c>
    </row>
    <row r="141" spans="38:41" ht="24.75" customHeight="1">
      <c r="AL141" s="115" t="s">
        <v>330</v>
      </c>
      <c r="AM141" s="116" t="s">
        <v>331</v>
      </c>
      <c r="AN141" s="116" t="s">
        <v>163</v>
      </c>
      <c r="AO141" s="137" t="s">
        <v>471</v>
      </c>
    </row>
    <row r="142" spans="38:41" ht="24.75" customHeight="1">
      <c r="AL142" s="115" t="s">
        <v>328</v>
      </c>
      <c r="AM142" s="116" t="s">
        <v>329</v>
      </c>
      <c r="AN142" s="116" t="s">
        <v>162</v>
      </c>
      <c r="AO142" s="137" t="s">
        <v>470</v>
      </c>
    </row>
    <row r="143" spans="38:41" ht="24.75" customHeight="1">
      <c r="AL143" s="115" t="s">
        <v>308</v>
      </c>
      <c r="AM143" s="116" t="s">
        <v>309</v>
      </c>
      <c r="AN143" s="116" t="s">
        <v>152</v>
      </c>
      <c r="AO143" s="137" t="s">
        <v>460</v>
      </c>
    </row>
    <row r="144" spans="38:41" ht="24.75" customHeight="1">
      <c r="AL144" s="115" t="s">
        <v>310</v>
      </c>
      <c r="AM144" s="116" t="s">
        <v>311</v>
      </c>
      <c r="AN144" s="116" t="s">
        <v>153</v>
      </c>
      <c r="AO144" s="137" t="s">
        <v>461</v>
      </c>
    </row>
    <row r="145" spans="38:41" ht="24.75" customHeight="1">
      <c r="AL145" s="115" t="s">
        <v>312</v>
      </c>
      <c r="AM145" s="116" t="s">
        <v>313</v>
      </c>
      <c r="AN145" s="116" t="s">
        <v>154</v>
      </c>
      <c r="AO145" s="137" t="s">
        <v>462</v>
      </c>
    </row>
    <row r="146" spans="38:41" ht="24.75" customHeight="1">
      <c r="AL146" s="115" t="s">
        <v>314</v>
      </c>
      <c r="AM146" s="116" t="s">
        <v>315</v>
      </c>
      <c r="AN146" s="116" t="s">
        <v>155</v>
      </c>
      <c r="AO146" s="137" t="s">
        <v>463</v>
      </c>
    </row>
    <row r="147" spans="38:41" ht="24.75" customHeight="1">
      <c r="AL147" s="115" t="s">
        <v>316</v>
      </c>
      <c r="AM147" s="116" t="s">
        <v>317</v>
      </c>
      <c r="AN147" s="116" t="s">
        <v>156</v>
      </c>
      <c r="AO147" s="137" t="s">
        <v>464</v>
      </c>
    </row>
    <row r="148" spans="38:41" ht="24.75" customHeight="1">
      <c r="AL148" s="115" t="s">
        <v>318</v>
      </c>
      <c r="AM148" s="116" t="s">
        <v>319</v>
      </c>
      <c r="AN148" s="116" t="s">
        <v>157</v>
      </c>
      <c r="AO148" s="137" t="s">
        <v>465</v>
      </c>
    </row>
    <row r="149" spans="38:41" ht="24.75" customHeight="1">
      <c r="AL149" s="115" t="s">
        <v>320</v>
      </c>
      <c r="AM149" s="116" t="s">
        <v>321</v>
      </c>
      <c r="AN149" s="116" t="s">
        <v>158</v>
      </c>
      <c r="AO149" s="137" t="s">
        <v>466</v>
      </c>
    </row>
    <row r="150" spans="38:41" ht="24.75" customHeight="1">
      <c r="AL150" s="115" t="s">
        <v>322</v>
      </c>
      <c r="AM150" s="116" t="s">
        <v>323</v>
      </c>
      <c r="AN150" s="116" t="s">
        <v>159</v>
      </c>
      <c r="AO150" s="137" t="s">
        <v>467</v>
      </c>
    </row>
    <row r="151" spans="38:41" ht="24.75" customHeight="1">
      <c r="AL151" s="115" t="s">
        <v>489</v>
      </c>
      <c r="AM151" s="116" t="s">
        <v>489</v>
      </c>
      <c r="AN151" s="116" t="s">
        <v>490</v>
      </c>
      <c r="AO151" s="137" t="s">
        <v>491</v>
      </c>
    </row>
    <row r="152" spans="38:41" ht="24.75" customHeight="1">
      <c r="AL152" s="115" t="s">
        <v>324</v>
      </c>
      <c r="AM152" s="116" t="s">
        <v>325</v>
      </c>
      <c r="AN152" s="116" t="s">
        <v>160</v>
      </c>
      <c r="AO152" s="137" t="s">
        <v>468</v>
      </c>
    </row>
    <row r="153" spans="38:41" ht="24.75" customHeight="1">
      <c r="AL153" s="115" t="s">
        <v>326</v>
      </c>
      <c r="AM153" s="116" t="s">
        <v>327</v>
      </c>
      <c r="AN153" s="116" t="s">
        <v>161</v>
      </c>
      <c r="AO153" s="137" t="s">
        <v>469</v>
      </c>
    </row>
  </sheetData>
  <sheetProtection password="E9DE" sheet="1" selectLockedCells="1"/>
  <mergeCells count="1">
    <mergeCell ref="A1:P1"/>
  </mergeCells>
  <conditionalFormatting sqref="AA8">
    <cfRule type="cellIs" priority="17" dxfId="0" operator="notEqual" stopIfTrue="1">
      <formula>$E$8</formula>
    </cfRule>
    <cfRule type="cellIs" priority="18" dxfId="2" operator="equal" stopIfTrue="1">
      <formula>$E$8</formula>
    </cfRule>
  </conditionalFormatting>
  <conditionalFormatting sqref="C8">
    <cfRule type="cellIs" priority="16" dxfId="0" operator="notEqual" stopIfTrue="1">
      <formula>$B$8-$D$8</formula>
    </cfRule>
  </conditionalFormatting>
  <conditionalFormatting sqref="E8">
    <cfRule type="cellIs" priority="15" dxfId="0" operator="notEqual" stopIfTrue="1">
      <formula>$C$8-$F$8</formula>
    </cfRule>
  </conditionalFormatting>
  <conditionalFormatting sqref="AA9">
    <cfRule type="cellIs" priority="13" dxfId="0" operator="notEqual" stopIfTrue="1">
      <formula>$E$9</formula>
    </cfRule>
    <cfRule type="cellIs" priority="14" dxfId="2" operator="equal" stopIfTrue="1">
      <formula>$E$9</formula>
    </cfRule>
  </conditionalFormatting>
  <conditionalFormatting sqref="AA10">
    <cfRule type="cellIs" priority="11" dxfId="0" operator="notEqual" stopIfTrue="1">
      <formula>$E$10</formula>
    </cfRule>
    <cfRule type="cellIs" priority="12" dxfId="2" operator="equal" stopIfTrue="1">
      <formula>$E$10</formula>
    </cfRule>
  </conditionalFormatting>
  <conditionalFormatting sqref="AA12">
    <cfRule type="cellIs" priority="9" dxfId="0" operator="notEqual" stopIfTrue="1">
      <formula>$E$12</formula>
    </cfRule>
    <cfRule type="cellIs" priority="10" dxfId="2" operator="equal" stopIfTrue="1">
      <formula>$E$12</formula>
    </cfRule>
  </conditionalFormatting>
  <conditionalFormatting sqref="C9">
    <cfRule type="cellIs" priority="4" dxfId="0" operator="notEqual" stopIfTrue="1">
      <formula>$B$9-$D$9</formula>
    </cfRule>
  </conditionalFormatting>
  <conditionalFormatting sqref="E9">
    <cfRule type="cellIs" priority="3" dxfId="0" operator="notEqual" stopIfTrue="1">
      <formula>$C$9-$F$9</formula>
    </cfRule>
  </conditionalFormatting>
  <conditionalFormatting sqref="C10">
    <cfRule type="cellIs" priority="2" dxfId="0" operator="notEqual" stopIfTrue="1">
      <formula>$B$10-$D$10</formula>
    </cfRule>
  </conditionalFormatting>
  <conditionalFormatting sqref="E10">
    <cfRule type="cellIs" priority="1" dxfId="0" operator="notEqual" stopIfTrue="1">
      <formula>$C$10-$F$10</formula>
    </cfRule>
  </conditionalFormatting>
  <dataValidations count="2">
    <dataValidation type="list" allowBlank="1" showInputMessage="1" showErrorMessage="1" sqref="A3">
      <formula1>$AO$18:$AO$153</formula1>
    </dataValidation>
    <dataValidation type="decimal" operator="greaterThanOrEqual" allowBlank="1" showInputMessage="1" showErrorMessage="1" sqref="C3 E3 G3 B8:Y10">
      <formula1>0</formula1>
    </dataValidation>
  </dataValidations>
  <printOptions/>
  <pageMargins left="0.4724409448818898" right="0.1968503937007874" top="1.1811023622047245" bottom="0.7874015748031497" header="0.5118110236220472" footer="0.5118110236220472"/>
  <pageSetup horizontalDpi="600" verticalDpi="600" orientation="landscape" paperSize="9" scale="46" r:id="rId1"/>
  <headerFooter alignWithMargins="0">
    <oddHeader>&amp;C&amp;"Arial,Gras italique"&amp;12Elections des représentants
du personnel
CAP Locales 2011
</oddHeader>
  </headerFooter>
  <rowBreaks count="1" manualBreakCount="1">
    <brk id="13" max="255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62"/>
  <sheetViews>
    <sheetView zoomScale="50" zoomScaleNormal="50" zoomScalePageLayoutView="0" workbookViewId="0" topLeftCell="B2">
      <selection activeCell="E6" sqref="E6"/>
    </sheetView>
  </sheetViews>
  <sheetFormatPr defaultColWidth="11.421875" defaultRowHeight="12.75"/>
  <cols>
    <col min="1" max="1" width="105.57421875" style="126" customWidth="1"/>
    <col min="2" max="2" width="12.140625" style="131" bestFit="1" customWidth="1"/>
    <col min="3" max="3" width="12.57421875" style="131" bestFit="1" customWidth="1"/>
    <col min="4" max="4" width="17.28125" style="131" bestFit="1" customWidth="1"/>
    <col min="5" max="5" width="14.28125" style="131" bestFit="1" customWidth="1"/>
    <col min="6" max="6" width="12.8515625" style="131" customWidth="1"/>
    <col min="7" max="11" width="16.140625" style="131" customWidth="1"/>
    <col min="12" max="12" width="17.28125" style="131" customWidth="1"/>
    <col min="13" max="13" width="19.8515625" style="131" customWidth="1"/>
    <col min="14" max="16" width="16.140625" style="131" customWidth="1"/>
    <col min="17" max="17" width="20.421875" style="131" customWidth="1"/>
    <col min="18" max="18" width="34.00390625" style="131" customWidth="1"/>
    <col min="19" max="19" width="13.421875" style="131" customWidth="1"/>
    <col min="20" max="28" width="11.421875" style="131" customWidth="1"/>
    <col min="29" max="29" width="68.28125" style="131" bestFit="1" customWidth="1"/>
    <col min="30" max="30" width="16.28125" style="131" bestFit="1" customWidth="1"/>
    <col min="31" max="31" width="70.28125" style="131" bestFit="1" customWidth="1"/>
    <col min="32" max="16384" width="11.421875" style="131" customWidth="1"/>
  </cols>
  <sheetData>
    <row r="1" spans="1:17" ht="57" customHeight="1" thickBot="1">
      <c r="A1" s="178" t="s">
        <v>481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22" s="79" customFormat="1" ht="110.25" customHeight="1" thickTop="1">
      <c r="A2" s="141" t="s">
        <v>480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  <c r="V2" s="126"/>
    </row>
    <row r="3" spans="1:22" s="124" customFormat="1" ht="158.25" customHeight="1">
      <c r="A3" s="127" t="s">
        <v>7</v>
      </c>
      <c r="B3" s="128" t="s">
        <v>0</v>
      </c>
      <c r="C3" s="128" t="s">
        <v>1</v>
      </c>
      <c r="D3" s="128" t="s">
        <v>2</v>
      </c>
      <c r="E3" s="128" t="s">
        <v>3</v>
      </c>
      <c r="F3" s="128" t="s">
        <v>4</v>
      </c>
      <c r="G3" s="129" t="s">
        <v>512</v>
      </c>
      <c r="H3" s="129" t="s">
        <v>513</v>
      </c>
      <c r="I3" s="129" t="s">
        <v>514</v>
      </c>
      <c r="J3" s="129" t="s">
        <v>515</v>
      </c>
      <c r="K3" s="129" t="s">
        <v>516</v>
      </c>
      <c r="L3" s="129" t="s">
        <v>510</v>
      </c>
      <c r="M3" s="129" t="s">
        <v>496</v>
      </c>
      <c r="N3" s="129" t="s">
        <v>511</v>
      </c>
      <c r="O3" s="129" t="s">
        <v>517</v>
      </c>
      <c r="P3" s="129" t="s">
        <v>484</v>
      </c>
      <c r="Q3" s="130" t="s">
        <v>518</v>
      </c>
      <c r="R3" s="82"/>
      <c r="S3" s="123"/>
      <c r="V3" s="125"/>
    </row>
    <row r="4" spans="1:22" s="79" customFormat="1" ht="60" customHeight="1">
      <c r="A4" s="110" t="s">
        <v>29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4"/>
      <c r="S4" s="83">
        <f aca="true" t="shared" si="0" ref="S4:S13">SUM(G4:Q4)</f>
        <v>0</v>
      </c>
      <c r="V4" s="131"/>
    </row>
    <row r="5" spans="1:22" s="79" customFormat="1" ht="60" customHeight="1">
      <c r="A5" s="110" t="s">
        <v>33</v>
      </c>
      <c r="B5" s="163">
        <v>33</v>
      </c>
      <c r="C5" s="163">
        <v>31</v>
      </c>
      <c r="D5" s="163">
        <v>2</v>
      </c>
      <c r="E5" s="163">
        <v>30</v>
      </c>
      <c r="F5" s="163">
        <v>1</v>
      </c>
      <c r="G5" s="163">
        <v>3</v>
      </c>
      <c r="H5" s="163">
        <v>0</v>
      </c>
      <c r="I5" s="163">
        <v>0</v>
      </c>
      <c r="J5" s="163">
        <v>7</v>
      </c>
      <c r="K5" s="163">
        <v>0</v>
      </c>
      <c r="L5" s="163">
        <v>0</v>
      </c>
      <c r="M5" s="163">
        <v>0</v>
      </c>
      <c r="N5" s="163">
        <v>0</v>
      </c>
      <c r="O5" s="163">
        <v>7</v>
      </c>
      <c r="P5" s="163">
        <v>12</v>
      </c>
      <c r="Q5" s="164">
        <v>1</v>
      </c>
      <c r="S5" s="83">
        <f t="shared" si="0"/>
        <v>30</v>
      </c>
      <c r="V5" s="131"/>
    </row>
    <row r="6" spans="1:22" s="79" customFormat="1" ht="60" customHeight="1">
      <c r="A6" s="110" t="s">
        <v>30</v>
      </c>
      <c r="B6" s="163">
        <v>13</v>
      </c>
      <c r="C6" s="163">
        <v>12</v>
      </c>
      <c r="D6" s="163">
        <v>1</v>
      </c>
      <c r="E6" s="163">
        <v>12</v>
      </c>
      <c r="F6" s="163">
        <v>0</v>
      </c>
      <c r="G6" s="163">
        <v>4</v>
      </c>
      <c r="H6" s="163">
        <v>0</v>
      </c>
      <c r="I6" s="163">
        <v>0</v>
      </c>
      <c r="J6" s="163">
        <v>2</v>
      </c>
      <c r="K6" s="163">
        <v>0</v>
      </c>
      <c r="L6" s="163">
        <v>0</v>
      </c>
      <c r="M6" s="163">
        <v>0</v>
      </c>
      <c r="N6" s="163">
        <v>0</v>
      </c>
      <c r="O6" s="163">
        <v>6</v>
      </c>
      <c r="P6" s="163">
        <v>0</v>
      </c>
      <c r="Q6" s="164">
        <v>0</v>
      </c>
      <c r="R6" s="83"/>
      <c r="S6" s="83">
        <f t="shared" si="0"/>
        <v>12</v>
      </c>
      <c r="T6" s="83"/>
      <c r="V6" s="131"/>
    </row>
    <row r="7" spans="1:22" s="79" customFormat="1" ht="60" customHeight="1">
      <c r="A7" s="110" t="s">
        <v>25</v>
      </c>
      <c r="B7" s="163">
        <v>209</v>
      </c>
      <c r="C7" s="163">
        <v>183</v>
      </c>
      <c r="D7" s="163">
        <v>26</v>
      </c>
      <c r="E7" s="163">
        <v>182</v>
      </c>
      <c r="F7" s="163">
        <v>1</v>
      </c>
      <c r="G7" s="163">
        <v>61</v>
      </c>
      <c r="H7" s="163">
        <v>3</v>
      </c>
      <c r="I7" s="163">
        <v>2</v>
      </c>
      <c r="J7" s="163">
        <v>31</v>
      </c>
      <c r="K7" s="163">
        <v>0</v>
      </c>
      <c r="L7" s="163">
        <v>5</v>
      </c>
      <c r="M7" s="163">
        <v>0</v>
      </c>
      <c r="N7" s="163">
        <v>2</v>
      </c>
      <c r="O7" s="163">
        <v>76</v>
      </c>
      <c r="P7" s="163">
        <v>0</v>
      </c>
      <c r="Q7" s="164">
        <v>0</v>
      </c>
      <c r="R7" s="83"/>
      <c r="S7" s="83">
        <f t="shared" si="0"/>
        <v>180</v>
      </c>
      <c r="T7" s="83"/>
      <c r="V7" s="131"/>
    </row>
    <row r="8" spans="1:22" s="79" customFormat="1" ht="60" customHeight="1">
      <c r="A8" s="110" t="s">
        <v>26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  <c r="R8" s="83"/>
      <c r="S8" s="83">
        <f t="shared" si="0"/>
        <v>0</v>
      </c>
      <c r="T8" s="83"/>
      <c r="V8" s="131"/>
    </row>
    <row r="9" spans="1:22" s="79" customFormat="1" ht="60" customHeight="1">
      <c r="A9" s="110" t="s">
        <v>27</v>
      </c>
      <c r="B9" s="163">
        <v>102</v>
      </c>
      <c r="C9" s="163">
        <v>93</v>
      </c>
      <c r="D9" s="163">
        <v>9</v>
      </c>
      <c r="E9" s="163">
        <v>88</v>
      </c>
      <c r="F9" s="163">
        <v>5</v>
      </c>
      <c r="G9" s="163">
        <v>41</v>
      </c>
      <c r="H9" s="163">
        <v>3</v>
      </c>
      <c r="I9" s="163">
        <v>2</v>
      </c>
      <c r="J9" s="163">
        <v>7</v>
      </c>
      <c r="K9" s="163">
        <v>0</v>
      </c>
      <c r="L9" s="163">
        <v>0</v>
      </c>
      <c r="M9" s="163">
        <v>0</v>
      </c>
      <c r="N9" s="163">
        <v>2</v>
      </c>
      <c r="O9" s="163">
        <v>33</v>
      </c>
      <c r="P9" s="163">
        <v>0</v>
      </c>
      <c r="Q9" s="164">
        <v>0</v>
      </c>
      <c r="R9" s="83"/>
      <c r="S9" s="83">
        <f t="shared" si="0"/>
        <v>88</v>
      </c>
      <c r="T9" s="83"/>
      <c r="V9" s="131"/>
    </row>
    <row r="10" spans="1:20" s="133" customFormat="1" ht="60" customHeight="1">
      <c r="A10" s="110" t="s">
        <v>28</v>
      </c>
      <c r="B10" s="163">
        <v>41</v>
      </c>
      <c r="C10" s="163">
        <v>37</v>
      </c>
      <c r="D10" s="163">
        <v>4</v>
      </c>
      <c r="E10" s="163">
        <v>32</v>
      </c>
      <c r="F10" s="163">
        <v>5</v>
      </c>
      <c r="G10" s="163">
        <v>12</v>
      </c>
      <c r="H10" s="163">
        <v>1</v>
      </c>
      <c r="I10" s="163">
        <v>0</v>
      </c>
      <c r="J10" s="163">
        <v>3</v>
      </c>
      <c r="K10" s="163">
        <v>0</v>
      </c>
      <c r="L10" s="163">
        <v>0</v>
      </c>
      <c r="M10" s="163">
        <v>1</v>
      </c>
      <c r="N10" s="163">
        <v>0</v>
      </c>
      <c r="O10" s="163">
        <v>15</v>
      </c>
      <c r="P10" s="163">
        <v>0</v>
      </c>
      <c r="Q10" s="164">
        <v>0</v>
      </c>
      <c r="R10" s="132"/>
      <c r="S10" s="83">
        <f t="shared" si="0"/>
        <v>32</v>
      </c>
      <c r="T10" s="83"/>
    </row>
    <row r="11" spans="1:22" s="79" customFormat="1" ht="60" customHeight="1">
      <c r="A11" s="110" t="s">
        <v>483</v>
      </c>
      <c r="B11" s="163">
        <v>1</v>
      </c>
      <c r="C11" s="163">
        <v>0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  <c r="R11" s="83"/>
      <c r="S11" s="83">
        <f t="shared" si="0"/>
        <v>0</v>
      </c>
      <c r="T11" s="83"/>
      <c r="V11" s="131"/>
    </row>
    <row r="12" spans="1:22" s="79" customFormat="1" ht="60" customHeight="1">
      <c r="A12" s="110" t="s">
        <v>508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83"/>
      <c r="S12" s="83">
        <f t="shared" si="0"/>
        <v>0</v>
      </c>
      <c r="T12" s="83"/>
      <c r="V12" s="131"/>
    </row>
    <row r="13" spans="1:22" s="79" customFormat="1" ht="60" customHeight="1">
      <c r="A13" s="110" t="s">
        <v>509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4"/>
      <c r="R13" s="83"/>
      <c r="S13" s="83">
        <f t="shared" si="0"/>
        <v>0</v>
      </c>
      <c r="T13" s="83"/>
      <c r="V13" s="131"/>
    </row>
    <row r="14" spans="1:22" s="79" customFormat="1" ht="26.2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83"/>
      <c r="S14" s="83"/>
      <c r="V14" s="131"/>
    </row>
    <row r="15" spans="1:22" s="79" customFormat="1" ht="60" customHeight="1">
      <c r="A15" s="110" t="s">
        <v>22</v>
      </c>
      <c r="B15" s="111">
        <f>SUM(B4:B13)</f>
        <v>399</v>
      </c>
      <c r="C15" s="111">
        <f aca="true" t="shared" si="1" ref="C15:Q15">SUM(C4:C13)</f>
        <v>356</v>
      </c>
      <c r="D15" s="111">
        <f t="shared" si="1"/>
        <v>42</v>
      </c>
      <c r="E15" s="111">
        <f t="shared" si="1"/>
        <v>344</v>
      </c>
      <c r="F15" s="111">
        <f t="shared" si="1"/>
        <v>12</v>
      </c>
      <c r="G15" s="111">
        <f t="shared" si="1"/>
        <v>121</v>
      </c>
      <c r="H15" s="111">
        <f t="shared" si="1"/>
        <v>7</v>
      </c>
      <c r="I15" s="111">
        <f t="shared" si="1"/>
        <v>4</v>
      </c>
      <c r="J15" s="111">
        <f t="shared" si="1"/>
        <v>50</v>
      </c>
      <c r="K15" s="111">
        <f t="shared" si="1"/>
        <v>0</v>
      </c>
      <c r="L15" s="111">
        <f t="shared" si="1"/>
        <v>5</v>
      </c>
      <c r="M15" s="111">
        <f t="shared" si="1"/>
        <v>1</v>
      </c>
      <c r="N15" s="111">
        <f t="shared" si="1"/>
        <v>4</v>
      </c>
      <c r="O15" s="111">
        <f t="shared" si="1"/>
        <v>137</v>
      </c>
      <c r="P15" s="111">
        <f t="shared" si="1"/>
        <v>12</v>
      </c>
      <c r="Q15" s="112">
        <f t="shared" si="1"/>
        <v>1</v>
      </c>
      <c r="R15" s="83"/>
      <c r="S15" s="83">
        <f>SUM(G15:Q15)</f>
        <v>342</v>
      </c>
      <c r="V15" s="131"/>
    </row>
    <row r="16" spans="1:22" s="79" customFormat="1" ht="24" customHeight="1" thickBot="1">
      <c r="A16" s="134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4"/>
      <c r="R16" s="83"/>
      <c r="S16" s="83">
        <f>SUM(G16:Q16)</f>
        <v>0</v>
      </c>
      <c r="V16" s="131"/>
    </row>
    <row r="17" ht="21" thickTop="1"/>
    <row r="27" ht="20.25">
      <c r="AE27" s="131" t="s">
        <v>480</v>
      </c>
    </row>
    <row r="28" spans="28:31" ht="24.75" customHeight="1">
      <c r="AB28" s="135" t="s">
        <v>171</v>
      </c>
      <c r="AC28" s="136" t="s">
        <v>172</v>
      </c>
      <c r="AD28" s="136" t="s">
        <v>38</v>
      </c>
      <c r="AE28" s="136" t="s">
        <v>346</v>
      </c>
    </row>
    <row r="29" spans="28:31" ht="24.75" customHeight="1">
      <c r="AB29" s="135" t="s">
        <v>173</v>
      </c>
      <c r="AC29" s="136" t="s">
        <v>174</v>
      </c>
      <c r="AD29" s="136" t="s">
        <v>39</v>
      </c>
      <c r="AE29" s="136" t="s">
        <v>347</v>
      </c>
    </row>
    <row r="30" spans="28:31" ht="24.75" customHeight="1">
      <c r="AB30" s="135" t="s">
        <v>175</v>
      </c>
      <c r="AC30" s="136" t="s">
        <v>176</v>
      </c>
      <c r="AD30" s="136" t="s">
        <v>40</v>
      </c>
      <c r="AE30" s="136" t="s">
        <v>348</v>
      </c>
    </row>
    <row r="31" spans="28:31" ht="24.75" customHeight="1">
      <c r="AB31" s="135" t="s">
        <v>177</v>
      </c>
      <c r="AC31" s="136" t="s">
        <v>178</v>
      </c>
      <c r="AD31" s="136" t="s">
        <v>41</v>
      </c>
      <c r="AE31" s="136" t="s">
        <v>349</v>
      </c>
    </row>
    <row r="32" spans="28:31" ht="24.75" customHeight="1">
      <c r="AB32" s="135" t="s">
        <v>179</v>
      </c>
      <c r="AC32" s="136" t="s">
        <v>180</v>
      </c>
      <c r="AD32" s="136" t="s">
        <v>42</v>
      </c>
      <c r="AE32" s="136" t="s">
        <v>350</v>
      </c>
    </row>
    <row r="33" spans="28:31" ht="24.75" customHeight="1">
      <c r="AB33" s="135" t="s">
        <v>181</v>
      </c>
      <c r="AC33" s="136" t="s">
        <v>182</v>
      </c>
      <c r="AD33" s="136" t="s">
        <v>43</v>
      </c>
      <c r="AE33" s="136" t="s">
        <v>351</v>
      </c>
    </row>
    <row r="34" spans="28:31" ht="24.75" customHeight="1">
      <c r="AB34" s="135" t="s">
        <v>183</v>
      </c>
      <c r="AC34" s="136" t="s">
        <v>184</v>
      </c>
      <c r="AD34" s="136" t="s">
        <v>44</v>
      </c>
      <c r="AE34" s="136" t="s">
        <v>352</v>
      </c>
    </row>
    <row r="35" spans="28:31" ht="24.75" customHeight="1">
      <c r="AB35" s="135" t="s">
        <v>185</v>
      </c>
      <c r="AC35" s="136" t="s">
        <v>186</v>
      </c>
      <c r="AD35" s="136" t="s">
        <v>45</v>
      </c>
      <c r="AE35" s="136" t="s">
        <v>353</v>
      </c>
    </row>
    <row r="36" spans="28:31" ht="24.75" customHeight="1">
      <c r="AB36" s="135" t="s">
        <v>187</v>
      </c>
      <c r="AC36" s="136" t="s">
        <v>188</v>
      </c>
      <c r="AD36" s="136" t="s">
        <v>46</v>
      </c>
      <c r="AE36" s="136" t="s">
        <v>354</v>
      </c>
    </row>
    <row r="37" spans="28:31" ht="24.75" customHeight="1">
      <c r="AB37" s="135">
        <v>100</v>
      </c>
      <c r="AC37" s="136" t="s">
        <v>189</v>
      </c>
      <c r="AD37" s="136" t="s">
        <v>47</v>
      </c>
      <c r="AE37" s="136" t="s">
        <v>355</v>
      </c>
    </row>
    <row r="38" spans="28:31" ht="24.75" customHeight="1">
      <c r="AB38" s="135">
        <v>110</v>
      </c>
      <c r="AC38" s="136" t="s">
        <v>190</v>
      </c>
      <c r="AD38" s="136" t="s">
        <v>48</v>
      </c>
      <c r="AE38" s="136" t="s">
        <v>356</v>
      </c>
    </row>
    <row r="39" spans="28:31" ht="24.75" customHeight="1">
      <c r="AB39" s="135">
        <v>120</v>
      </c>
      <c r="AC39" s="136" t="s">
        <v>191</v>
      </c>
      <c r="AD39" s="136" t="s">
        <v>49</v>
      </c>
      <c r="AE39" s="136" t="s">
        <v>357</v>
      </c>
    </row>
    <row r="40" spans="28:31" ht="24.75" customHeight="1">
      <c r="AB40" s="135">
        <v>130</v>
      </c>
      <c r="AC40" s="136" t="s">
        <v>192</v>
      </c>
      <c r="AD40" s="136" t="s">
        <v>50</v>
      </c>
      <c r="AE40" s="136" t="s">
        <v>358</v>
      </c>
    </row>
    <row r="41" spans="28:31" ht="24.75" customHeight="1">
      <c r="AB41" s="135">
        <v>140</v>
      </c>
      <c r="AC41" s="136" t="s">
        <v>193</v>
      </c>
      <c r="AD41" s="136" t="s">
        <v>51</v>
      </c>
      <c r="AE41" s="136" t="s">
        <v>359</v>
      </c>
    </row>
    <row r="42" spans="28:31" ht="24.75" customHeight="1">
      <c r="AB42" s="135">
        <v>150</v>
      </c>
      <c r="AC42" s="136" t="s">
        <v>194</v>
      </c>
      <c r="AD42" s="136" t="s">
        <v>52</v>
      </c>
      <c r="AE42" s="136" t="s">
        <v>360</v>
      </c>
    </row>
    <row r="43" spans="28:31" ht="24.75" customHeight="1">
      <c r="AB43" s="135">
        <v>160</v>
      </c>
      <c r="AC43" s="136" t="s">
        <v>195</v>
      </c>
      <c r="AD43" s="136" t="s">
        <v>53</v>
      </c>
      <c r="AE43" s="136" t="s">
        <v>361</v>
      </c>
    </row>
    <row r="44" spans="28:31" ht="24.75" customHeight="1">
      <c r="AB44" s="135">
        <v>170</v>
      </c>
      <c r="AC44" s="136" t="s">
        <v>196</v>
      </c>
      <c r="AD44" s="136" t="s">
        <v>54</v>
      </c>
      <c r="AE44" s="136" t="s">
        <v>362</v>
      </c>
    </row>
    <row r="45" spans="28:31" ht="24.75" customHeight="1">
      <c r="AB45" s="135">
        <v>180</v>
      </c>
      <c r="AC45" s="136" t="s">
        <v>197</v>
      </c>
      <c r="AD45" s="136" t="s">
        <v>55</v>
      </c>
      <c r="AE45" s="136" t="s">
        <v>363</v>
      </c>
    </row>
    <row r="46" spans="28:31" ht="24.75" customHeight="1">
      <c r="AB46" s="135">
        <v>190</v>
      </c>
      <c r="AC46" s="136" t="s">
        <v>198</v>
      </c>
      <c r="AD46" s="136" t="s">
        <v>56</v>
      </c>
      <c r="AE46" s="136" t="s">
        <v>364</v>
      </c>
    </row>
    <row r="47" spans="28:31" ht="24.75" customHeight="1">
      <c r="AB47" s="135">
        <v>210</v>
      </c>
      <c r="AC47" s="136" t="s">
        <v>199</v>
      </c>
      <c r="AD47" s="136" t="s">
        <v>57</v>
      </c>
      <c r="AE47" s="136" t="s">
        <v>365</v>
      </c>
    </row>
    <row r="48" spans="28:31" ht="24.75" customHeight="1">
      <c r="AB48" s="135">
        <v>220</v>
      </c>
      <c r="AC48" s="136" t="s">
        <v>200</v>
      </c>
      <c r="AD48" s="136" t="s">
        <v>58</v>
      </c>
      <c r="AE48" s="136" t="s">
        <v>366</v>
      </c>
    </row>
    <row r="49" spans="28:31" ht="24.75" customHeight="1">
      <c r="AB49" s="135">
        <v>230</v>
      </c>
      <c r="AC49" s="136" t="s">
        <v>201</v>
      </c>
      <c r="AD49" s="136" t="s">
        <v>59</v>
      </c>
      <c r="AE49" s="136" t="s">
        <v>367</v>
      </c>
    </row>
    <row r="50" spans="28:31" ht="24.75" customHeight="1">
      <c r="AB50" s="135">
        <v>240</v>
      </c>
      <c r="AC50" s="136" t="s">
        <v>202</v>
      </c>
      <c r="AD50" s="136" t="s">
        <v>60</v>
      </c>
      <c r="AE50" s="136" t="s">
        <v>368</v>
      </c>
    </row>
    <row r="51" spans="28:31" ht="24.75" customHeight="1">
      <c r="AB51" s="135">
        <v>250</v>
      </c>
      <c r="AC51" s="136" t="s">
        <v>203</v>
      </c>
      <c r="AD51" s="136" t="s">
        <v>61</v>
      </c>
      <c r="AE51" s="136" t="s">
        <v>369</v>
      </c>
    </row>
    <row r="52" spans="28:31" ht="24.75" customHeight="1">
      <c r="AB52" s="135">
        <v>260</v>
      </c>
      <c r="AC52" s="136" t="s">
        <v>204</v>
      </c>
      <c r="AD52" s="136" t="s">
        <v>62</v>
      </c>
      <c r="AE52" s="136" t="s">
        <v>370</v>
      </c>
    </row>
    <row r="53" spans="28:31" ht="24.75" customHeight="1">
      <c r="AB53" s="135">
        <v>270</v>
      </c>
      <c r="AC53" s="136" t="s">
        <v>205</v>
      </c>
      <c r="AD53" s="136" t="s">
        <v>63</v>
      </c>
      <c r="AE53" s="136" t="s">
        <v>371</v>
      </c>
    </row>
    <row r="54" spans="28:31" ht="24.75" customHeight="1">
      <c r="AB54" s="135">
        <v>280</v>
      </c>
      <c r="AC54" s="136" t="s">
        <v>206</v>
      </c>
      <c r="AD54" s="136" t="s">
        <v>64</v>
      </c>
      <c r="AE54" s="136" t="s">
        <v>372</v>
      </c>
    </row>
    <row r="55" spans="28:31" ht="24.75" customHeight="1">
      <c r="AB55" s="135">
        <v>290</v>
      </c>
      <c r="AC55" s="136" t="s">
        <v>207</v>
      </c>
      <c r="AD55" s="136" t="s">
        <v>65</v>
      </c>
      <c r="AE55" s="136" t="s">
        <v>373</v>
      </c>
    </row>
    <row r="56" spans="28:31" ht="24.75" customHeight="1">
      <c r="AB56" s="135" t="s">
        <v>208</v>
      </c>
      <c r="AC56" s="136" t="s">
        <v>209</v>
      </c>
      <c r="AD56" s="136" t="s">
        <v>66</v>
      </c>
      <c r="AE56" s="136" t="s">
        <v>374</v>
      </c>
    </row>
    <row r="57" spans="28:31" ht="24.75" customHeight="1">
      <c r="AB57" s="135" t="s">
        <v>210</v>
      </c>
      <c r="AC57" s="136" t="s">
        <v>211</v>
      </c>
      <c r="AD57" s="136" t="s">
        <v>67</v>
      </c>
      <c r="AE57" s="136" t="s">
        <v>375</v>
      </c>
    </row>
    <row r="58" spans="28:31" ht="24.75" customHeight="1">
      <c r="AB58" s="135">
        <v>300</v>
      </c>
      <c r="AC58" s="136" t="s">
        <v>212</v>
      </c>
      <c r="AD58" s="136" t="s">
        <v>68</v>
      </c>
      <c r="AE58" s="136" t="s">
        <v>376</v>
      </c>
    </row>
    <row r="59" spans="28:31" ht="24.75" customHeight="1">
      <c r="AB59" s="135">
        <v>310</v>
      </c>
      <c r="AC59" s="136" t="s">
        <v>213</v>
      </c>
      <c r="AD59" s="136" t="s">
        <v>69</v>
      </c>
      <c r="AE59" s="136" t="s">
        <v>377</v>
      </c>
    </row>
    <row r="60" spans="28:31" ht="24.75" customHeight="1">
      <c r="AB60" s="135">
        <v>320</v>
      </c>
      <c r="AC60" s="136" t="s">
        <v>214</v>
      </c>
      <c r="AD60" s="136" t="s">
        <v>70</v>
      </c>
      <c r="AE60" s="136" t="s">
        <v>378</v>
      </c>
    </row>
    <row r="61" spans="28:31" ht="24.75" customHeight="1">
      <c r="AB61" s="135">
        <v>330</v>
      </c>
      <c r="AC61" s="136" t="s">
        <v>215</v>
      </c>
      <c r="AD61" s="136" t="s">
        <v>71</v>
      </c>
      <c r="AE61" s="136" t="s">
        <v>379</v>
      </c>
    </row>
    <row r="62" spans="28:31" ht="24.75" customHeight="1">
      <c r="AB62" s="135">
        <v>340</v>
      </c>
      <c r="AC62" s="136" t="s">
        <v>216</v>
      </c>
      <c r="AD62" s="136" t="s">
        <v>72</v>
      </c>
      <c r="AE62" s="136" t="s">
        <v>380</v>
      </c>
    </row>
    <row r="63" spans="28:31" ht="24.75" customHeight="1">
      <c r="AB63" s="135">
        <v>350</v>
      </c>
      <c r="AC63" s="136" t="s">
        <v>217</v>
      </c>
      <c r="AD63" s="136" t="s">
        <v>73</v>
      </c>
      <c r="AE63" s="136" t="s">
        <v>381</v>
      </c>
    </row>
    <row r="64" spans="28:31" ht="24.75" customHeight="1">
      <c r="AB64" s="135">
        <v>360</v>
      </c>
      <c r="AC64" s="136" t="s">
        <v>218</v>
      </c>
      <c r="AD64" s="136" t="s">
        <v>74</v>
      </c>
      <c r="AE64" s="136" t="s">
        <v>382</v>
      </c>
    </row>
    <row r="65" spans="28:31" ht="24.75" customHeight="1">
      <c r="AB65" s="135">
        <v>370</v>
      </c>
      <c r="AC65" s="136" t="s">
        <v>219</v>
      </c>
      <c r="AD65" s="136" t="s">
        <v>75</v>
      </c>
      <c r="AE65" s="136" t="s">
        <v>383</v>
      </c>
    </row>
    <row r="66" spans="28:31" ht="24.75" customHeight="1">
      <c r="AB66" s="135">
        <v>380</v>
      </c>
      <c r="AC66" s="136" t="s">
        <v>220</v>
      </c>
      <c r="AD66" s="136" t="s">
        <v>76</v>
      </c>
      <c r="AE66" s="136" t="s">
        <v>384</v>
      </c>
    </row>
    <row r="67" spans="28:31" ht="24.75" customHeight="1">
      <c r="AB67" s="135">
        <v>390</v>
      </c>
      <c r="AC67" s="136" t="s">
        <v>221</v>
      </c>
      <c r="AD67" s="136" t="s">
        <v>77</v>
      </c>
      <c r="AE67" s="136" t="s">
        <v>385</v>
      </c>
    </row>
    <row r="68" spans="28:31" ht="24.75" customHeight="1">
      <c r="AB68" s="135">
        <v>400</v>
      </c>
      <c r="AC68" s="136" t="s">
        <v>222</v>
      </c>
      <c r="AD68" s="136" t="s">
        <v>78</v>
      </c>
      <c r="AE68" s="136" t="s">
        <v>386</v>
      </c>
    </row>
    <row r="69" spans="28:31" ht="24.75" customHeight="1">
      <c r="AB69" s="135">
        <v>410</v>
      </c>
      <c r="AC69" s="136" t="s">
        <v>223</v>
      </c>
      <c r="AD69" s="136" t="s">
        <v>79</v>
      </c>
      <c r="AE69" s="136" t="s">
        <v>387</v>
      </c>
    </row>
    <row r="70" spans="28:31" ht="24.75" customHeight="1">
      <c r="AB70" s="135">
        <v>420</v>
      </c>
      <c r="AC70" s="136" t="s">
        <v>224</v>
      </c>
      <c r="AD70" s="136" t="s">
        <v>80</v>
      </c>
      <c r="AE70" s="136" t="s">
        <v>388</v>
      </c>
    </row>
    <row r="71" spans="28:31" ht="24.75" customHeight="1">
      <c r="AB71" s="135">
        <v>430</v>
      </c>
      <c r="AC71" s="136" t="s">
        <v>225</v>
      </c>
      <c r="AD71" s="136" t="s">
        <v>81</v>
      </c>
      <c r="AE71" s="136" t="s">
        <v>389</v>
      </c>
    </row>
    <row r="72" spans="28:31" ht="24.75" customHeight="1">
      <c r="AB72" s="135">
        <v>440</v>
      </c>
      <c r="AC72" s="136" t="s">
        <v>226</v>
      </c>
      <c r="AD72" s="136" t="s">
        <v>82</v>
      </c>
      <c r="AE72" s="136" t="s">
        <v>390</v>
      </c>
    </row>
    <row r="73" spans="28:31" ht="24.75" customHeight="1">
      <c r="AB73" s="135">
        <v>450</v>
      </c>
      <c r="AC73" s="136" t="s">
        <v>227</v>
      </c>
      <c r="AD73" s="136" t="s">
        <v>83</v>
      </c>
      <c r="AE73" s="136" t="s">
        <v>391</v>
      </c>
    </row>
    <row r="74" spans="28:31" ht="24.75" customHeight="1">
      <c r="AB74" s="135">
        <v>460</v>
      </c>
      <c r="AC74" s="136" t="s">
        <v>228</v>
      </c>
      <c r="AD74" s="136" t="s">
        <v>84</v>
      </c>
      <c r="AE74" s="136" t="s">
        <v>392</v>
      </c>
    </row>
    <row r="75" spans="28:31" ht="24.75" customHeight="1">
      <c r="AB75" s="135">
        <v>470</v>
      </c>
      <c r="AC75" s="136" t="s">
        <v>229</v>
      </c>
      <c r="AD75" s="136" t="s">
        <v>85</v>
      </c>
      <c r="AE75" s="136" t="s">
        <v>393</v>
      </c>
    </row>
    <row r="76" spans="28:31" ht="24.75" customHeight="1">
      <c r="AB76" s="135">
        <v>480</v>
      </c>
      <c r="AC76" s="136" t="s">
        <v>230</v>
      </c>
      <c r="AD76" s="136" t="s">
        <v>86</v>
      </c>
      <c r="AE76" s="136" t="s">
        <v>394</v>
      </c>
    </row>
    <row r="77" spans="28:31" ht="24.75" customHeight="1">
      <c r="AB77" s="135">
        <v>490</v>
      </c>
      <c r="AC77" s="136" t="s">
        <v>231</v>
      </c>
      <c r="AD77" s="136" t="s">
        <v>87</v>
      </c>
      <c r="AE77" s="136" t="s">
        <v>395</v>
      </c>
    </row>
    <row r="78" spans="28:31" ht="24.75" customHeight="1">
      <c r="AB78" s="135">
        <v>500</v>
      </c>
      <c r="AC78" s="136" t="s">
        <v>232</v>
      </c>
      <c r="AD78" s="136" t="s">
        <v>88</v>
      </c>
      <c r="AE78" s="136" t="s">
        <v>396</v>
      </c>
    </row>
    <row r="79" spans="28:31" ht="24.75" customHeight="1">
      <c r="AB79" s="135">
        <v>510</v>
      </c>
      <c r="AC79" s="136" t="s">
        <v>233</v>
      </c>
      <c r="AD79" s="136" t="s">
        <v>89</v>
      </c>
      <c r="AE79" s="136" t="s">
        <v>397</v>
      </c>
    </row>
    <row r="80" spans="28:31" ht="24.75" customHeight="1">
      <c r="AB80" s="135">
        <v>520</v>
      </c>
      <c r="AC80" s="136" t="s">
        <v>234</v>
      </c>
      <c r="AD80" s="136" t="s">
        <v>90</v>
      </c>
      <c r="AE80" s="136" t="s">
        <v>398</v>
      </c>
    </row>
    <row r="81" spans="28:31" ht="24.75" customHeight="1">
      <c r="AB81" s="135">
        <v>530</v>
      </c>
      <c r="AC81" s="136" t="s">
        <v>235</v>
      </c>
      <c r="AD81" s="136" t="s">
        <v>91</v>
      </c>
      <c r="AE81" s="136" t="s">
        <v>399</v>
      </c>
    </row>
    <row r="82" spans="28:31" ht="24.75" customHeight="1">
      <c r="AB82" s="135">
        <v>540</v>
      </c>
      <c r="AC82" s="136" t="s">
        <v>236</v>
      </c>
      <c r="AD82" s="136" t="s">
        <v>92</v>
      </c>
      <c r="AE82" s="136" t="s">
        <v>400</v>
      </c>
    </row>
    <row r="83" spans="28:31" ht="24.75" customHeight="1">
      <c r="AB83" s="135">
        <v>550</v>
      </c>
      <c r="AC83" s="136" t="s">
        <v>237</v>
      </c>
      <c r="AD83" s="136" t="s">
        <v>93</v>
      </c>
      <c r="AE83" s="136" t="s">
        <v>401</v>
      </c>
    </row>
    <row r="84" spans="28:31" ht="24.75" customHeight="1">
      <c r="AB84" s="135">
        <v>560</v>
      </c>
      <c r="AC84" s="136" t="s">
        <v>238</v>
      </c>
      <c r="AD84" s="136" t="s">
        <v>94</v>
      </c>
      <c r="AE84" s="136" t="s">
        <v>402</v>
      </c>
    </row>
    <row r="85" spans="28:31" ht="24.75" customHeight="1">
      <c r="AB85" s="135">
        <v>570</v>
      </c>
      <c r="AC85" s="136" t="s">
        <v>239</v>
      </c>
      <c r="AD85" s="136" t="s">
        <v>95</v>
      </c>
      <c r="AE85" s="136" t="s">
        <v>403</v>
      </c>
    </row>
    <row r="86" spans="28:31" ht="24.75" customHeight="1">
      <c r="AB86" s="135">
        <v>580</v>
      </c>
      <c r="AC86" s="136" t="s">
        <v>240</v>
      </c>
      <c r="AD86" s="136" t="s">
        <v>96</v>
      </c>
      <c r="AE86" s="136" t="s">
        <v>404</v>
      </c>
    </row>
    <row r="87" spans="28:31" ht="24.75" customHeight="1">
      <c r="AB87" s="135">
        <v>590</v>
      </c>
      <c r="AC87" s="136" t="s">
        <v>241</v>
      </c>
      <c r="AD87" s="136" t="s">
        <v>97</v>
      </c>
      <c r="AE87" s="136" t="s">
        <v>405</v>
      </c>
    </row>
    <row r="88" spans="28:31" ht="24.75" customHeight="1">
      <c r="AB88" s="135">
        <v>600</v>
      </c>
      <c r="AC88" s="136" t="s">
        <v>242</v>
      </c>
      <c r="AD88" s="136" t="s">
        <v>98</v>
      </c>
      <c r="AE88" s="136" t="s">
        <v>406</v>
      </c>
    </row>
    <row r="89" spans="28:31" ht="24.75" customHeight="1">
      <c r="AB89" s="135">
        <v>610</v>
      </c>
      <c r="AC89" s="136" t="s">
        <v>243</v>
      </c>
      <c r="AD89" s="136" t="s">
        <v>99</v>
      </c>
      <c r="AE89" s="136" t="s">
        <v>407</v>
      </c>
    </row>
    <row r="90" spans="28:31" ht="24.75" customHeight="1">
      <c r="AB90" s="135">
        <v>620</v>
      </c>
      <c r="AC90" s="136" t="s">
        <v>244</v>
      </c>
      <c r="AD90" s="136" t="s">
        <v>100</v>
      </c>
      <c r="AE90" s="136" t="s">
        <v>408</v>
      </c>
    </row>
    <row r="91" spans="28:31" ht="24.75" customHeight="1">
      <c r="AB91" s="135">
        <v>630</v>
      </c>
      <c r="AC91" s="136" t="s">
        <v>245</v>
      </c>
      <c r="AD91" s="136" t="s">
        <v>101</v>
      </c>
      <c r="AE91" s="136" t="s">
        <v>409</v>
      </c>
    </row>
    <row r="92" spans="28:31" ht="24.75" customHeight="1">
      <c r="AB92" s="135">
        <v>640</v>
      </c>
      <c r="AC92" s="136" t="s">
        <v>246</v>
      </c>
      <c r="AD92" s="136" t="s">
        <v>102</v>
      </c>
      <c r="AE92" s="136" t="s">
        <v>410</v>
      </c>
    </row>
    <row r="93" spans="28:31" ht="24.75" customHeight="1">
      <c r="AB93" s="135">
        <v>650</v>
      </c>
      <c r="AC93" s="136" t="s">
        <v>247</v>
      </c>
      <c r="AD93" s="136" t="s">
        <v>103</v>
      </c>
      <c r="AE93" s="136" t="s">
        <v>411</v>
      </c>
    </row>
    <row r="94" spans="28:31" ht="24.75" customHeight="1">
      <c r="AB94" s="135">
        <v>660</v>
      </c>
      <c r="AC94" s="136" t="s">
        <v>248</v>
      </c>
      <c r="AD94" s="136" t="s">
        <v>104</v>
      </c>
      <c r="AE94" s="136" t="s">
        <v>412</v>
      </c>
    </row>
    <row r="95" spans="28:31" ht="24.75" customHeight="1">
      <c r="AB95" s="135">
        <v>670</v>
      </c>
      <c r="AC95" s="136" t="s">
        <v>249</v>
      </c>
      <c r="AD95" s="136" t="s">
        <v>105</v>
      </c>
      <c r="AE95" s="136" t="s">
        <v>413</v>
      </c>
    </row>
    <row r="96" spans="28:31" ht="24.75" customHeight="1">
      <c r="AB96" s="135">
        <v>680</v>
      </c>
      <c r="AC96" s="136" t="s">
        <v>250</v>
      </c>
      <c r="AD96" s="136" t="s">
        <v>106</v>
      </c>
      <c r="AE96" s="136" t="s">
        <v>414</v>
      </c>
    </row>
    <row r="97" spans="28:31" ht="24.75" customHeight="1">
      <c r="AB97" s="135">
        <v>690</v>
      </c>
      <c r="AC97" s="136" t="s">
        <v>251</v>
      </c>
      <c r="AD97" s="136" t="s">
        <v>107</v>
      </c>
      <c r="AE97" s="136" t="s">
        <v>415</v>
      </c>
    </row>
    <row r="98" spans="28:31" ht="24.75" customHeight="1">
      <c r="AB98" s="135">
        <v>700</v>
      </c>
      <c r="AC98" s="136" t="s">
        <v>252</v>
      </c>
      <c r="AD98" s="136" t="s">
        <v>108</v>
      </c>
      <c r="AE98" s="136" t="s">
        <v>416</v>
      </c>
    </row>
    <row r="99" spans="28:31" ht="24.75" customHeight="1">
      <c r="AB99" s="135">
        <v>710</v>
      </c>
      <c r="AC99" s="136" t="s">
        <v>253</v>
      </c>
      <c r="AD99" s="136" t="s">
        <v>109</v>
      </c>
      <c r="AE99" s="136" t="s">
        <v>417</v>
      </c>
    </row>
    <row r="100" spans="28:31" ht="24.75" customHeight="1">
      <c r="AB100" s="135">
        <v>720</v>
      </c>
      <c r="AC100" s="136" t="s">
        <v>254</v>
      </c>
      <c r="AD100" s="136" t="s">
        <v>110</v>
      </c>
      <c r="AE100" s="136" t="s">
        <v>418</v>
      </c>
    </row>
    <row r="101" spans="28:31" ht="24.75" customHeight="1">
      <c r="AB101" s="135">
        <v>730</v>
      </c>
      <c r="AC101" s="136" t="s">
        <v>255</v>
      </c>
      <c r="AD101" s="136" t="s">
        <v>111</v>
      </c>
      <c r="AE101" s="136" t="s">
        <v>419</v>
      </c>
    </row>
    <row r="102" spans="28:31" ht="24.75" customHeight="1">
      <c r="AB102" s="135">
        <v>740</v>
      </c>
      <c r="AC102" s="136" t="s">
        <v>256</v>
      </c>
      <c r="AD102" s="136" t="s">
        <v>112</v>
      </c>
      <c r="AE102" s="136" t="s">
        <v>420</v>
      </c>
    </row>
    <row r="103" spans="28:31" ht="24.75" customHeight="1">
      <c r="AB103" s="135">
        <v>750</v>
      </c>
      <c r="AC103" s="136" t="s">
        <v>257</v>
      </c>
      <c r="AD103" s="136" t="s">
        <v>113</v>
      </c>
      <c r="AE103" s="136" t="s">
        <v>421</v>
      </c>
    </row>
    <row r="104" spans="28:31" ht="24.75" customHeight="1">
      <c r="AB104" s="135">
        <v>760</v>
      </c>
      <c r="AC104" s="136" t="s">
        <v>258</v>
      </c>
      <c r="AD104" s="136" t="s">
        <v>114</v>
      </c>
      <c r="AE104" s="136" t="s">
        <v>422</v>
      </c>
    </row>
    <row r="105" spans="28:31" ht="24.75" customHeight="1">
      <c r="AB105" s="135">
        <v>770</v>
      </c>
      <c r="AC105" s="136" t="s">
        <v>259</v>
      </c>
      <c r="AD105" s="136" t="s">
        <v>115</v>
      </c>
      <c r="AE105" s="136" t="s">
        <v>423</v>
      </c>
    </row>
    <row r="106" spans="28:31" ht="24.75" customHeight="1">
      <c r="AB106" s="135">
        <v>780</v>
      </c>
      <c r="AC106" s="136" t="s">
        <v>260</v>
      </c>
      <c r="AD106" s="136" t="s">
        <v>116</v>
      </c>
      <c r="AE106" s="136" t="s">
        <v>424</v>
      </c>
    </row>
    <row r="107" spans="28:31" ht="24.75" customHeight="1">
      <c r="AB107" s="135">
        <v>790</v>
      </c>
      <c r="AC107" s="136" t="s">
        <v>261</v>
      </c>
      <c r="AD107" s="136" t="s">
        <v>117</v>
      </c>
      <c r="AE107" s="136" t="s">
        <v>425</v>
      </c>
    </row>
    <row r="108" spans="28:31" ht="24.75" customHeight="1">
      <c r="AB108" s="135">
        <v>800</v>
      </c>
      <c r="AC108" s="136" t="s">
        <v>262</v>
      </c>
      <c r="AD108" s="136" t="s">
        <v>118</v>
      </c>
      <c r="AE108" s="136" t="s">
        <v>426</v>
      </c>
    </row>
    <row r="109" spans="28:31" ht="24.75" customHeight="1">
      <c r="AB109" s="135">
        <v>810</v>
      </c>
      <c r="AC109" s="136" t="s">
        <v>263</v>
      </c>
      <c r="AD109" s="136" t="s">
        <v>119</v>
      </c>
      <c r="AE109" s="136" t="s">
        <v>427</v>
      </c>
    </row>
    <row r="110" spans="28:31" ht="24.75" customHeight="1">
      <c r="AB110" s="135">
        <v>820</v>
      </c>
      <c r="AC110" s="136" t="s">
        <v>264</v>
      </c>
      <c r="AD110" s="136" t="s">
        <v>120</v>
      </c>
      <c r="AE110" s="136" t="s">
        <v>428</v>
      </c>
    </row>
    <row r="111" spans="28:31" ht="24.75" customHeight="1">
      <c r="AB111" s="135">
        <v>830</v>
      </c>
      <c r="AC111" s="136" t="s">
        <v>265</v>
      </c>
      <c r="AD111" s="136" t="s">
        <v>121</v>
      </c>
      <c r="AE111" s="136" t="s">
        <v>429</v>
      </c>
    </row>
    <row r="112" spans="28:31" ht="24.75" customHeight="1">
      <c r="AB112" s="135">
        <v>840</v>
      </c>
      <c r="AC112" s="136" t="s">
        <v>266</v>
      </c>
      <c r="AD112" s="136" t="s">
        <v>122</v>
      </c>
      <c r="AE112" s="136" t="s">
        <v>430</v>
      </c>
    </row>
    <row r="113" spans="28:31" ht="24.75" customHeight="1">
      <c r="AB113" s="135">
        <v>850</v>
      </c>
      <c r="AC113" s="136" t="s">
        <v>267</v>
      </c>
      <c r="AD113" s="136" t="s">
        <v>123</v>
      </c>
      <c r="AE113" s="136" t="s">
        <v>431</v>
      </c>
    </row>
    <row r="114" spans="28:31" ht="24.75" customHeight="1">
      <c r="AB114" s="135">
        <v>860</v>
      </c>
      <c r="AC114" s="136" t="s">
        <v>268</v>
      </c>
      <c r="AD114" s="136" t="s">
        <v>124</v>
      </c>
      <c r="AE114" s="136" t="s">
        <v>432</v>
      </c>
    </row>
    <row r="115" spans="28:31" ht="24.75" customHeight="1">
      <c r="AB115" s="135">
        <v>870</v>
      </c>
      <c r="AC115" s="136" t="s">
        <v>269</v>
      </c>
      <c r="AD115" s="136" t="s">
        <v>125</v>
      </c>
      <c r="AE115" s="136" t="s">
        <v>433</v>
      </c>
    </row>
    <row r="116" spans="28:31" ht="24.75" customHeight="1">
      <c r="AB116" s="135">
        <v>880</v>
      </c>
      <c r="AC116" s="136" t="s">
        <v>270</v>
      </c>
      <c r="AD116" s="136" t="s">
        <v>126</v>
      </c>
      <c r="AE116" s="136" t="s">
        <v>434</v>
      </c>
    </row>
    <row r="117" spans="28:31" ht="24.75" customHeight="1">
      <c r="AB117" s="135">
        <v>890</v>
      </c>
      <c r="AC117" s="136" t="s">
        <v>271</v>
      </c>
      <c r="AD117" s="136" t="s">
        <v>127</v>
      </c>
      <c r="AE117" s="136" t="s">
        <v>435</v>
      </c>
    </row>
    <row r="118" spans="28:31" ht="24.75" customHeight="1">
      <c r="AB118" s="135">
        <v>900</v>
      </c>
      <c r="AC118" s="136" t="s">
        <v>272</v>
      </c>
      <c r="AD118" s="136" t="s">
        <v>128</v>
      </c>
      <c r="AE118" s="136" t="s">
        <v>436</v>
      </c>
    </row>
    <row r="119" spans="28:31" ht="24.75" customHeight="1">
      <c r="AB119" s="135">
        <v>910</v>
      </c>
      <c r="AC119" s="136" t="s">
        <v>273</v>
      </c>
      <c r="AD119" s="136" t="s">
        <v>129</v>
      </c>
      <c r="AE119" s="136" t="s">
        <v>437</v>
      </c>
    </row>
    <row r="120" spans="28:31" ht="24.75" customHeight="1">
      <c r="AB120" s="135">
        <v>920</v>
      </c>
      <c r="AC120" s="136" t="s">
        <v>274</v>
      </c>
      <c r="AD120" s="136" t="s">
        <v>130</v>
      </c>
      <c r="AE120" s="136" t="s">
        <v>438</v>
      </c>
    </row>
    <row r="121" spans="28:31" ht="24.75" customHeight="1">
      <c r="AB121" s="135">
        <v>930</v>
      </c>
      <c r="AC121" s="136" t="s">
        <v>275</v>
      </c>
      <c r="AD121" s="136" t="s">
        <v>131</v>
      </c>
      <c r="AE121" s="136" t="s">
        <v>439</v>
      </c>
    </row>
    <row r="122" spans="28:31" ht="24.75" customHeight="1">
      <c r="AB122" s="135">
        <v>940</v>
      </c>
      <c r="AC122" s="136" t="s">
        <v>276</v>
      </c>
      <c r="AD122" s="136" t="s">
        <v>132</v>
      </c>
      <c r="AE122" s="136" t="s">
        <v>440</v>
      </c>
    </row>
    <row r="123" spans="28:31" ht="24.75" customHeight="1">
      <c r="AB123" s="135">
        <v>950</v>
      </c>
      <c r="AC123" s="136" t="s">
        <v>277</v>
      </c>
      <c r="AD123" s="136" t="s">
        <v>133</v>
      </c>
      <c r="AE123" s="136" t="s">
        <v>441</v>
      </c>
    </row>
    <row r="124" spans="28:31" ht="24.75" customHeight="1">
      <c r="AB124" s="135">
        <v>971</v>
      </c>
      <c r="AC124" s="136" t="s">
        <v>278</v>
      </c>
      <c r="AD124" s="136" t="s">
        <v>134</v>
      </c>
      <c r="AE124" s="136" t="s">
        <v>442</v>
      </c>
    </row>
    <row r="125" spans="28:31" ht="24.75" customHeight="1">
      <c r="AB125" s="135">
        <v>972</v>
      </c>
      <c r="AC125" s="136" t="s">
        <v>279</v>
      </c>
      <c r="AD125" s="136" t="s">
        <v>135</v>
      </c>
      <c r="AE125" s="136" t="s">
        <v>443</v>
      </c>
    </row>
    <row r="126" spans="28:31" ht="24.75" customHeight="1">
      <c r="AB126" s="135">
        <v>973</v>
      </c>
      <c r="AC126" s="136" t="s">
        <v>280</v>
      </c>
      <c r="AD126" s="136" t="s">
        <v>136</v>
      </c>
      <c r="AE126" s="136" t="s">
        <v>444</v>
      </c>
    </row>
    <row r="127" spans="28:31" ht="24.75" customHeight="1">
      <c r="AB127" s="135">
        <v>974</v>
      </c>
      <c r="AC127" s="136" t="s">
        <v>281</v>
      </c>
      <c r="AD127" s="136" t="s">
        <v>137</v>
      </c>
      <c r="AE127" s="136" t="s">
        <v>445</v>
      </c>
    </row>
    <row r="128" spans="28:31" ht="24.75" customHeight="1">
      <c r="AB128" s="135">
        <v>976</v>
      </c>
      <c r="AC128" s="136" t="s">
        <v>282</v>
      </c>
      <c r="AD128" s="136" t="s">
        <v>138</v>
      </c>
      <c r="AE128" s="136" t="s">
        <v>446</v>
      </c>
    </row>
    <row r="129" spans="28:31" ht="24.75" customHeight="1">
      <c r="AB129" s="135" t="s">
        <v>485</v>
      </c>
      <c r="AC129" s="136" t="s">
        <v>284</v>
      </c>
      <c r="AD129" s="136" t="s">
        <v>486</v>
      </c>
      <c r="AE129" s="136" t="s">
        <v>487</v>
      </c>
    </row>
    <row r="130" spans="28:31" ht="24.75" customHeight="1">
      <c r="AB130" s="135">
        <v>988</v>
      </c>
      <c r="AC130" s="136" t="s">
        <v>283</v>
      </c>
      <c r="AD130" s="136" t="s">
        <v>139</v>
      </c>
      <c r="AE130" s="136" t="s">
        <v>447</v>
      </c>
    </row>
    <row r="131" spans="28:31" ht="24.75" customHeight="1">
      <c r="AB131" s="135" t="s">
        <v>285</v>
      </c>
      <c r="AC131" s="136" t="s">
        <v>286</v>
      </c>
      <c r="AD131" s="136" t="s">
        <v>140</v>
      </c>
      <c r="AE131" s="136" t="s">
        <v>448</v>
      </c>
    </row>
    <row r="132" spans="28:31" ht="24.75" customHeight="1">
      <c r="AB132" s="135" t="s">
        <v>287</v>
      </c>
      <c r="AC132" s="136" t="s">
        <v>288</v>
      </c>
      <c r="AD132" s="136" t="s">
        <v>141</v>
      </c>
      <c r="AE132" s="136" t="s">
        <v>449</v>
      </c>
    </row>
    <row r="133" spans="28:31" ht="24.75" customHeight="1">
      <c r="AB133" s="135" t="s">
        <v>289</v>
      </c>
      <c r="AC133" s="136" t="s">
        <v>290</v>
      </c>
      <c r="AD133" s="136" t="s">
        <v>142</v>
      </c>
      <c r="AE133" s="136" t="s">
        <v>450</v>
      </c>
    </row>
    <row r="134" spans="28:31" ht="24.75" customHeight="1">
      <c r="AB134" s="135" t="s">
        <v>291</v>
      </c>
      <c r="AC134" s="136" t="s">
        <v>292</v>
      </c>
      <c r="AD134" s="136" t="s">
        <v>143</v>
      </c>
      <c r="AE134" s="136" t="s">
        <v>451</v>
      </c>
    </row>
    <row r="135" spans="28:31" ht="24.75" customHeight="1">
      <c r="AB135" s="135" t="s">
        <v>293</v>
      </c>
      <c r="AC135" s="136" t="s">
        <v>294</v>
      </c>
      <c r="AD135" s="136" t="s">
        <v>144</v>
      </c>
      <c r="AE135" s="136" t="s">
        <v>452</v>
      </c>
    </row>
    <row r="136" spans="28:31" ht="24.75" customHeight="1">
      <c r="AB136" s="135" t="s">
        <v>295</v>
      </c>
      <c r="AC136" s="136" t="s">
        <v>296</v>
      </c>
      <c r="AD136" s="136" t="s">
        <v>145</v>
      </c>
      <c r="AE136" s="136" t="s">
        <v>453</v>
      </c>
    </row>
    <row r="137" spans="28:31" ht="24.75" customHeight="1">
      <c r="AB137" s="135" t="s">
        <v>297</v>
      </c>
      <c r="AC137" s="136" t="s">
        <v>298</v>
      </c>
      <c r="AD137" s="136" t="s">
        <v>146</v>
      </c>
      <c r="AE137" s="136" t="s">
        <v>454</v>
      </c>
    </row>
    <row r="138" spans="28:31" ht="24.75" customHeight="1">
      <c r="AB138" s="135" t="s">
        <v>299</v>
      </c>
      <c r="AC138" s="136" t="s">
        <v>300</v>
      </c>
      <c r="AD138" s="136" t="s">
        <v>147</v>
      </c>
      <c r="AE138" s="136" t="s">
        <v>455</v>
      </c>
    </row>
    <row r="139" spans="28:31" ht="24.75" customHeight="1">
      <c r="AB139" s="135" t="s">
        <v>301</v>
      </c>
      <c r="AC139" s="136" t="s">
        <v>302</v>
      </c>
      <c r="AD139" s="136" t="s">
        <v>148</v>
      </c>
      <c r="AE139" s="136" t="s">
        <v>456</v>
      </c>
    </row>
    <row r="140" spans="28:31" ht="24.75" customHeight="1">
      <c r="AB140" s="135" t="s">
        <v>303</v>
      </c>
      <c r="AC140" s="136" t="s">
        <v>488</v>
      </c>
      <c r="AD140" s="136" t="s">
        <v>149</v>
      </c>
      <c r="AE140" s="136" t="s">
        <v>457</v>
      </c>
    </row>
    <row r="141" spans="28:31" ht="24.75" customHeight="1">
      <c r="AB141" s="135" t="s">
        <v>304</v>
      </c>
      <c r="AC141" s="136" t="s">
        <v>305</v>
      </c>
      <c r="AD141" s="136" t="s">
        <v>150</v>
      </c>
      <c r="AE141" s="136" t="s">
        <v>458</v>
      </c>
    </row>
    <row r="142" spans="28:31" ht="24.75" customHeight="1">
      <c r="AB142" s="135" t="s">
        <v>306</v>
      </c>
      <c r="AC142" s="136" t="s">
        <v>307</v>
      </c>
      <c r="AD142" s="136" t="s">
        <v>151</v>
      </c>
      <c r="AE142" s="136" t="s">
        <v>459</v>
      </c>
    </row>
    <row r="143" spans="28:31" ht="24.75" customHeight="1">
      <c r="AB143" s="135" t="s">
        <v>342</v>
      </c>
      <c r="AC143" s="136" t="s">
        <v>343</v>
      </c>
      <c r="AD143" s="136" t="s">
        <v>169</v>
      </c>
      <c r="AE143" s="136" t="s">
        <v>477</v>
      </c>
    </row>
    <row r="144" spans="28:31" ht="24.75" customHeight="1">
      <c r="AB144" s="135" t="s">
        <v>344</v>
      </c>
      <c r="AC144" s="136" t="s">
        <v>345</v>
      </c>
      <c r="AD144" s="136" t="s">
        <v>170</v>
      </c>
      <c r="AE144" s="136" t="s">
        <v>478</v>
      </c>
    </row>
    <row r="145" spans="28:31" ht="24.75" customHeight="1">
      <c r="AB145" s="135" t="s">
        <v>338</v>
      </c>
      <c r="AC145" s="136" t="s">
        <v>339</v>
      </c>
      <c r="AD145" s="136" t="s">
        <v>167</v>
      </c>
      <c r="AE145" s="136" t="s">
        <v>475</v>
      </c>
    </row>
    <row r="146" spans="28:31" ht="24.75" customHeight="1">
      <c r="AB146" s="135" t="s">
        <v>336</v>
      </c>
      <c r="AC146" s="136" t="s">
        <v>337</v>
      </c>
      <c r="AD146" s="136" t="s">
        <v>166</v>
      </c>
      <c r="AE146" s="136" t="s">
        <v>474</v>
      </c>
    </row>
    <row r="147" spans="28:31" ht="24.75" customHeight="1">
      <c r="AB147" s="135" t="s">
        <v>332</v>
      </c>
      <c r="AC147" s="136" t="s">
        <v>333</v>
      </c>
      <c r="AD147" s="136" t="s">
        <v>164</v>
      </c>
      <c r="AE147" s="136" t="s">
        <v>472</v>
      </c>
    </row>
    <row r="148" spans="28:31" ht="24.75" customHeight="1">
      <c r="AB148" s="135" t="s">
        <v>334</v>
      </c>
      <c r="AC148" s="136" t="s">
        <v>335</v>
      </c>
      <c r="AD148" s="136" t="s">
        <v>165</v>
      </c>
      <c r="AE148" s="136" t="s">
        <v>473</v>
      </c>
    </row>
    <row r="149" spans="28:31" ht="24.75" customHeight="1">
      <c r="AB149" s="135" t="s">
        <v>340</v>
      </c>
      <c r="AC149" s="136" t="s">
        <v>341</v>
      </c>
      <c r="AD149" s="136" t="s">
        <v>168</v>
      </c>
      <c r="AE149" s="136" t="s">
        <v>476</v>
      </c>
    </row>
    <row r="150" spans="28:31" ht="24.75" customHeight="1">
      <c r="AB150" s="135" t="s">
        <v>330</v>
      </c>
      <c r="AC150" s="136" t="s">
        <v>331</v>
      </c>
      <c r="AD150" s="136" t="s">
        <v>163</v>
      </c>
      <c r="AE150" s="136" t="s">
        <v>471</v>
      </c>
    </row>
    <row r="151" spans="28:31" ht="24.75" customHeight="1">
      <c r="AB151" s="135" t="s">
        <v>328</v>
      </c>
      <c r="AC151" s="136" t="s">
        <v>329</v>
      </c>
      <c r="AD151" s="136" t="s">
        <v>162</v>
      </c>
      <c r="AE151" s="136" t="s">
        <v>470</v>
      </c>
    </row>
    <row r="152" spans="28:31" ht="24.75" customHeight="1">
      <c r="AB152" s="135" t="s">
        <v>308</v>
      </c>
      <c r="AC152" s="136" t="s">
        <v>309</v>
      </c>
      <c r="AD152" s="136" t="s">
        <v>152</v>
      </c>
      <c r="AE152" s="136" t="s">
        <v>460</v>
      </c>
    </row>
    <row r="153" spans="28:31" ht="24.75" customHeight="1">
      <c r="AB153" s="135" t="s">
        <v>310</v>
      </c>
      <c r="AC153" s="136" t="s">
        <v>311</v>
      </c>
      <c r="AD153" s="136" t="s">
        <v>153</v>
      </c>
      <c r="AE153" s="136" t="s">
        <v>461</v>
      </c>
    </row>
    <row r="154" spans="28:31" ht="24.75" customHeight="1">
      <c r="AB154" s="135" t="s">
        <v>312</v>
      </c>
      <c r="AC154" s="136" t="s">
        <v>313</v>
      </c>
      <c r="AD154" s="136" t="s">
        <v>154</v>
      </c>
      <c r="AE154" s="136" t="s">
        <v>462</v>
      </c>
    </row>
    <row r="155" spans="28:31" ht="24.75" customHeight="1">
      <c r="AB155" s="135" t="s">
        <v>314</v>
      </c>
      <c r="AC155" s="136" t="s">
        <v>315</v>
      </c>
      <c r="AD155" s="136" t="s">
        <v>155</v>
      </c>
      <c r="AE155" s="136" t="s">
        <v>463</v>
      </c>
    </row>
    <row r="156" spans="28:31" ht="24.75" customHeight="1">
      <c r="AB156" s="135" t="s">
        <v>316</v>
      </c>
      <c r="AC156" s="136" t="s">
        <v>317</v>
      </c>
      <c r="AD156" s="136" t="s">
        <v>156</v>
      </c>
      <c r="AE156" s="136" t="s">
        <v>464</v>
      </c>
    </row>
    <row r="157" spans="28:31" ht="24.75" customHeight="1">
      <c r="AB157" s="135" t="s">
        <v>318</v>
      </c>
      <c r="AC157" s="136" t="s">
        <v>319</v>
      </c>
      <c r="AD157" s="136" t="s">
        <v>157</v>
      </c>
      <c r="AE157" s="136" t="s">
        <v>465</v>
      </c>
    </row>
    <row r="158" spans="28:31" ht="24.75" customHeight="1">
      <c r="AB158" s="135" t="s">
        <v>320</v>
      </c>
      <c r="AC158" s="136" t="s">
        <v>321</v>
      </c>
      <c r="AD158" s="136" t="s">
        <v>158</v>
      </c>
      <c r="AE158" s="136" t="s">
        <v>466</v>
      </c>
    </row>
    <row r="159" spans="28:31" ht="24.75" customHeight="1">
      <c r="AB159" s="135" t="s">
        <v>322</v>
      </c>
      <c r="AC159" s="136" t="s">
        <v>323</v>
      </c>
      <c r="AD159" s="136" t="s">
        <v>159</v>
      </c>
      <c r="AE159" s="136" t="s">
        <v>467</v>
      </c>
    </row>
    <row r="160" spans="28:31" ht="24.75" customHeight="1">
      <c r="AB160" s="135" t="s">
        <v>489</v>
      </c>
      <c r="AC160" s="136" t="s">
        <v>489</v>
      </c>
      <c r="AD160" s="136" t="s">
        <v>490</v>
      </c>
      <c r="AE160" s="136" t="s">
        <v>491</v>
      </c>
    </row>
    <row r="161" spans="28:31" ht="24.75" customHeight="1">
      <c r="AB161" s="135" t="s">
        <v>324</v>
      </c>
      <c r="AC161" s="136" t="s">
        <v>325</v>
      </c>
      <c r="AD161" s="136" t="s">
        <v>160</v>
      </c>
      <c r="AE161" s="136" t="s">
        <v>468</v>
      </c>
    </row>
    <row r="162" spans="28:31" ht="24.75" customHeight="1">
      <c r="AB162" s="135" t="s">
        <v>326</v>
      </c>
      <c r="AC162" s="136" t="s">
        <v>327</v>
      </c>
      <c r="AD162" s="136" t="s">
        <v>161</v>
      </c>
      <c r="AE162" s="136" t="s">
        <v>469</v>
      </c>
    </row>
  </sheetData>
  <sheetProtection password="E9DE" sheet="1" selectLockedCells="1"/>
  <mergeCells count="2">
    <mergeCell ref="B2:Q2"/>
    <mergeCell ref="A1:Q1"/>
  </mergeCells>
  <conditionalFormatting sqref="S4">
    <cfRule type="cellIs" priority="54" dxfId="0" operator="notEqual" stopIfTrue="1">
      <formula>$E$4</formula>
    </cfRule>
    <cfRule type="cellIs" priority="55" dxfId="2" operator="equal" stopIfTrue="1">
      <formula>$E$4</formula>
    </cfRule>
  </conditionalFormatting>
  <conditionalFormatting sqref="S5">
    <cfRule type="cellIs" priority="48" dxfId="0" operator="notEqual" stopIfTrue="1">
      <formula>$E$5</formula>
    </cfRule>
    <cfRule type="cellIs" priority="49" dxfId="2" operator="equal" stopIfTrue="1">
      <formula>$E$5</formula>
    </cfRule>
  </conditionalFormatting>
  <conditionalFormatting sqref="S6">
    <cfRule type="cellIs" priority="46" dxfId="0" operator="notEqual" stopIfTrue="1">
      <formula>$E$6</formula>
    </cfRule>
    <cfRule type="cellIs" priority="47" dxfId="2" operator="equal" stopIfTrue="1">
      <formula>$E$6</formula>
    </cfRule>
  </conditionalFormatting>
  <conditionalFormatting sqref="S7">
    <cfRule type="cellIs" priority="44" dxfId="0" operator="notEqual" stopIfTrue="1">
      <formula>$E$7</formula>
    </cfRule>
    <cfRule type="cellIs" priority="45" dxfId="2" operator="equal" stopIfTrue="1">
      <formula>$E$7</formula>
    </cfRule>
  </conditionalFormatting>
  <conditionalFormatting sqref="S8">
    <cfRule type="cellIs" priority="42" dxfId="0" operator="notEqual" stopIfTrue="1">
      <formula>$E$8</formula>
    </cfRule>
    <cfRule type="cellIs" priority="43" dxfId="2" operator="equal" stopIfTrue="1">
      <formula>$E$8</formula>
    </cfRule>
  </conditionalFormatting>
  <conditionalFormatting sqref="S9">
    <cfRule type="cellIs" priority="40" dxfId="0" operator="notEqual" stopIfTrue="1">
      <formula>$E$9</formula>
    </cfRule>
    <cfRule type="cellIs" priority="41" dxfId="2" operator="equal" stopIfTrue="1">
      <formula>$E$9</formula>
    </cfRule>
  </conditionalFormatting>
  <conditionalFormatting sqref="S10">
    <cfRule type="cellIs" priority="38" dxfId="0" operator="notEqual" stopIfTrue="1">
      <formula>$E$10</formula>
    </cfRule>
    <cfRule type="cellIs" priority="39" dxfId="2" operator="equal" stopIfTrue="1">
      <formula>$E$10</formula>
    </cfRule>
  </conditionalFormatting>
  <conditionalFormatting sqref="S11">
    <cfRule type="cellIs" priority="36" dxfId="0" operator="notEqual" stopIfTrue="1">
      <formula>$E$11</formula>
    </cfRule>
    <cfRule type="cellIs" priority="37" dxfId="2" operator="equal" stopIfTrue="1">
      <formula>$E$11</formula>
    </cfRule>
  </conditionalFormatting>
  <conditionalFormatting sqref="S15">
    <cfRule type="cellIs" priority="32" dxfId="0" operator="notEqual" stopIfTrue="1">
      <formula>$E$15</formula>
    </cfRule>
    <cfRule type="cellIs" priority="33" dxfId="2" operator="equal" stopIfTrue="1">
      <formula>$E$15</formula>
    </cfRule>
  </conditionalFormatting>
  <conditionalFormatting sqref="S16">
    <cfRule type="cellIs" priority="30" dxfId="0" operator="notEqual" stopIfTrue="1">
      <formula>$E$16</formula>
    </cfRule>
    <cfRule type="cellIs" priority="31" dxfId="2" operator="equal" stopIfTrue="1">
      <formula>$E$16</formula>
    </cfRule>
  </conditionalFormatting>
  <conditionalFormatting sqref="C5">
    <cfRule type="cellIs" priority="27" dxfId="0" operator="notEqual" stopIfTrue="1">
      <formula>$B$5-$D$5</formula>
    </cfRule>
  </conditionalFormatting>
  <conditionalFormatting sqref="C4">
    <cfRule type="cellIs" priority="25" dxfId="0" operator="notEqual" stopIfTrue="1">
      <formula>$B$4-$D$4</formula>
    </cfRule>
  </conditionalFormatting>
  <conditionalFormatting sqref="E4">
    <cfRule type="cellIs" priority="24" dxfId="0" operator="notEqual" stopIfTrue="1">
      <formula>$C$4-$F$4</formula>
    </cfRule>
  </conditionalFormatting>
  <conditionalFormatting sqref="E5">
    <cfRule type="cellIs" priority="23" dxfId="0" operator="notEqual" stopIfTrue="1">
      <formula>$C$5-$F$5</formula>
    </cfRule>
  </conditionalFormatting>
  <conditionalFormatting sqref="C6">
    <cfRule type="cellIs" priority="22" dxfId="0" operator="notEqual" stopIfTrue="1">
      <formula>$B$6-$D$6</formula>
    </cfRule>
  </conditionalFormatting>
  <conditionalFormatting sqref="C7">
    <cfRule type="cellIs" priority="21" dxfId="0" operator="notEqual" stopIfTrue="1">
      <formula>$B$7-$D$7</formula>
    </cfRule>
  </conditionalFormatting>
  <conditionalFormatting sqref="C8">
    <cfRule type="cellIs" priority="20" dxfId="0" operator="notEqual" stopIfTrue="1">
      <formula>$B$8-$D$8</formula>
    </cfRule>
  </conditionalFormatting>
  <conditionalFormatting sqref="C9">
    <cfRule type="cellIs" priority="19" dxfId="0" operator="notEqual" stopIfTrue="1">
      <formula>$B$9-$D$9</formula>
    </cfRule>
  </conditionalFormatting>
  <conditionalFormatting sqref="C10">
    <cfRule type="cellIs" priority="18" dxfId="0" operator="notEqual" stopIfTrue="1">
      <formula>$B$10-$D$10</formula>
    </cfRule>
  </conditionalFormatting>
  <conditionalFormatting sqref="C11">
    <cfRule type="cellIs" priority="17" dxfId="0" operator="notEqual" stopIfTrue="1">
      <formula>$B$11-$D$11</formula>
    </cfRule>
  </conditionalFormatting>
  <conditionalFormatting sqref="E6">
    <cfRule type="cellIs" priority="15" dxfId="0" operator="notEqual" stopIfTrue="1">
      <formula>$C$6-$F$6</formula>
    </cfRule>
  </conditionalFormatting>
  <conditionalFormatting sqref="E7">
    <cfRule type="cellIs" priority="14" dxfId="0" operator="notEqual" stopIfTrue="1">
      <formula>$C$7-$F$7</formula>
    </cfRule>
  </conditionalFormatting>
  <conditionalFormatting sqref="E8">
    <cfRule type="cellIs" priority="13" dxfId="0" operator="notEqual" stopIfTrue="1">
      <formula>$C$8-$F$8</formula>
    </cfRule>
  </conditionalFormatting>
  <conditionalFormatting sqref="E9">
    <cfRule type="cellIs" priority="12" dxfId="0" operator="notEqual" stopIfTrue="1">
      <formula>$C$9-$F$9</formula>
    </cfRule>
  </conditionalFormatting>
  <conditionalFormatting sqref="E10">
    <cfRule type="cellIs" priority="11" dxfId="0" operator="notEqual" stopIfTrue="1">
      <formula>$C$10-$F$10</formula>
    </cfRule>
  </conditionalFormatting>
  <conditionalFormatting sqref="E11">
    <cfRule type="cellIs" priority="10" dxfId="0" operator="notEqual" stopIfTrue="1">
      <formula>$C$11-$F$11</formula>
    </cfRule>
  </conditionalFormatting>
  <conditionalFormatting sqref="S12">
    <cfRule type="cellIs" priority="7" dxfId="0" operator="notEqual" stopIfTrue="1">
      <formula>$E$12</formula>
    </cfRule>
    <cfRule type="cellIs" priority="8" dxfId="2" operator="equal" stopIfTrue="1">
      <formula>$E$12</formula>
    </cfRule>
  </conditionalFormatting>
  <conditionalFormatting sqref="C12">
    <cfRule type="cellIs" priority="6" dxfId="0" operator="notEqual" stopIfTrue="1">
      <formula>$B$12-$D$12</formula>
    </cfRule>
  </conditionalFormatting>
  <conditionalFormatting sqref="E12">
    <cfRule type="cellIs" priority="5" dxfId="0" operator="notEqual" stopIfTrue="1">
      <formula>$C$12-$F$12</formula>
    </cfRule>
  </conditionalFormatting>
  <conditionalFormatting sqref="S13">
    <cfRule type="cellIs" priority="3" dxfId="0" operator="notEqual" stopIfTrue="1">
      <formula>$E$13</formula>
    </cfRule>
    <cfRule type="cellIs" priority="4" dxfId="2" operator="equal" stopIfTrue="1">
      <formula>$E$13</formula>
    </cfRule>
  </conditionalFormatting>
  <conditionalFormatting sqref="C13">
    <cfRule type="cellIs" priority="2" dxfId="0" operator="notEqual" stopIfTrue="1">
      <formula>$B$13-$D$13</formula>
    </cfRule>
  </conditionalFormatting>
  <conditionalFormatting sqref="E13">
    <cfRule type="cellIs" priority="1" dxfId="0" operator="notEqual" stopIfTrue="1">
      <formula>$C$13-$F$13</formula>
    </cfRule>
  </conditionalFormatting>
  <dataValidations count="2">
    <dataValidation type="list" allowBlank="1" showInputMessage="1" showErrorMessage="1" sqref="A2">
      <formula1>$AE$27:$AE$162</formula1>
    </dataValidation>
    <dataValidation type="decimal" operator="greaterThanOrEqual" allowBlank="1" showInputMessage="1" showErrorMessage="1" sqref="B4:Q13">
      <formula1>0</formula1>
    </dataValidation>
  </dataValidations>
  <printOptions/>
  <pageMargins left="0.25" right="0.25" top="0.75" bottom="0.75" header="0.3" footer="0.3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PV</cp:lastModifiedBy>
  <cp:lastPrinted>2011-10-21T13:16:11Z</cp:lastPrinted>
  <dcterms:created xsi:type="dcterms:W3CDTF">2007-11-26T14:47:43Z</dcterms:created>
  <dcterms:modified xsi:type="dcterms:W3CDTF">2014-12-07T07:28:56Z</dcterms:modified>
  <cp:category/>
  <cp:version/>
  <cp:contentType/>
  <cp:contentStatus/>
</cp:coreProperties>
</file>